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11520" windowHeight="7470" tabRatio="554"/>
  </bookViews>
  <sheets>
    <sheet name="Data" sheetId="4" r:id="rId1"/>
    <sheet name="Boardgame" sheetId="2" r:id="rId2"/>
    <sheet name="How to use the generator" sheetId="8" r:id="rId3"/>
    <sheet name="Rules of the game" sheetId="7" r:id="rId4"/>
    <sheet name="Auto-questions" sheetId="6" r:id="rId5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6" l="1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2" i="6"/>
  <c r="K1" i="2" l="1"/>
  <c r="K4" i="2" l="1"/>
  <c r="F10" i="4"/>
  <c r="G10" i="4"/>
  <c r="F11" i="4"/>
  <c r="G11" i="4"/>
  <c r="F12" i="4"/>
  <c r="G12" i="4"/>
  <c r="F13" i="4"/>
  <c r="G13" i="4"/>
  <c r="F14" i="4"/>
  <c r="G14" i="4"/>
  <c r="F15" i="4"/>
  <c r="G15" i="4"/>
  <c r="F16" i="4"/>
  <c r="G16" i="4"/>
  <c r="F17" i="4"/>
  <c r="G17" i="4"/>
  <c r="F18" i="4"/>
  <c r="G18" i="4"/>
  <c r="F19" i="4"/>
  <c r="G19" i="4"/>
  <c r="F20" i="4"/>
  <c r="G20" i="4"/>
  <c r="F21" i="4"/>
  <c r="G21" i="4"/>
  <c r="F22" i="4"/>
  <c r="G22" i="4"/>
  <c r="F23" i="4"/>
  <c r="G23" i="4"/>
  <c r="F24" i="4"/>
  <c r="G24" i="4"/>
  <c r="F25" i="4"/>
  <c r="G25" i="4"/>
  <c r="F26" i="4"/>
  <c r="G26" i="4"/>
  <c r="G9" i="4" l="1"/>
  <c r="F9" i="4" l="1"/>
  <c r="D3" i="6" l="1"/>
  <c r="C27" i="2" s="1"/>
  <c r="D4" i="6"/>
  <c r="C28" i="2" s="1"/>
  <c r="D5" i="6"/>
  <c r="F26" i="2" s="1"/>
  <c r="D6" i="6"/>
  <c r="F27" i="2" s="1"/>
  <c r="D7" i="6"/>
  <c r="F28" i="2" s="1"/>
  <c r="D8" i="6"/>
  <c r="I26" i="2" s="1"/>
  <c r="D9" i="6"/>
  <c r="I27" i="2" s="1"/>
  <c r="D10" i="6"/>
  <c r="I28" i="2" s="1"/>
  <c r="D11" i="6"/>
  <c r="L26" i="2" s="1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2" i="6"/>
  <c r="C26" i="2" l="1"/>
  <c r="C10" i="2"/>
  <c r="S13" i="2"/>
  <c r="R27" i="2"/>
  <c r="M16" i="2"/>
  <c r="O26" i="2"/>
  <c r="S19" i="2"/>
  <c r="R26" i="2"/>
  <c r="N13" i="2"/>
  <c r="L28" i="2"/>
  <c r="R22" i="2"/>
  <c r="O28" i="2"/>
  <c r="M10" i="2"/>
  <c r="L27" i="2"/>
  <c r="R10" i="2"/>
  <c r="R28" i="2"/>
  <c r="N19" i="2"/>
  <c r="O27" i="2"/>
  <c r="L7" i="2"/>
  <c r="H10" i="2"/>
  <c r="I13" i="2"/>
  <c r="I19" i="2"/>
  <c r="H22" i="2"/>
  <c r="E22" i="2"/>
  <c r="D19" i="2"/>
  <c r="D13" i="2"/>
  <c r="C16" i="2"/>
</calcChain>
</file>

<file path=xl/sharedStrings.xml><?xml version="1.0" encoding="utf-8"?>
<sst xmlns="http://schemas.openxmlformats.org/spreadsheetml/2006/main" count="83" uniqueCount="81">
  <si>
    <t>Citation</t>
  </si>
  <si>
    <t xml:space="preserve">    Game name</t>
  </si>
  <si>
    <t>Number</t>
  </si>
  <si>
    <t>Random number</t>
  </si>
  <si>
    <t>Random phrase</t>
  </si>
  <si>
    <t>The rules of the game</t>
  </si>
  <si>
    <t>How to use the generator</t>
  </si>
  <si>
    <t>Deleting or changing any of the data on this worksheet may prevent the generator from working properly.</t>
  </si>
  <si>
    <t>Start</t>
  </si>
  <si>
    <t>Finish</t>
  </si>
  <si>
    <t>Go back 5 spaces</t>
  </si>
  <si>
    <t>Board game</t>
  </si>
  <si>
    <t>Enter your questions here</t>
  </si>
  <si>
    <t>Enter your answers here</t>
  </si>
  <si>
    <t>What is the capital of Andorra? Andorra_la_Vella</t>
  </si>
  <si>
    <t>What is the capital of Armenia? Yerevan</t>
  </si>
  <si>
    <t>What is the capital of Austria? Vienna</t>
  </si>
  <si>
    <t>What is the capital of Azerbaijan? Baku</t>
  </si>
  <si>
    <t>What is the capital of Belarus? Minsk</t>
  </si>
  <si>
    <t>What is the capital of Belgium? Brussels</t>
  </si>
  <si>
    <t>What is the capital of Bosnia and Herzegovina? Sarajevo</t>
  </si>
  <si>
    <t>What is the capital of Bulgaria? Sofia</t>
  </si>
  <si>
    <t>What is the capital of Croatia? Zagreb</t>
  </si>
  <si>
    <t>What is the capital of Cyprus? Nicosia</t>
  </si>
  <si>
    <t>What is the capital of Czech Republic? Prague</t>
  </si>
  <si>
    <t>What is the capital of Denmark? Copenhagen</t>
  </si>
  <si>
    <t>What is the capital of Estonia? Tallinn</t>
  </si>
  <si>
    <t>What is the capital of Finland? Helsinki</t>
  </si>
  <si>
    <t>What is the capital of France? Paris</t>
  </si>
  <si>
    <t>What is the capital of Georgia? Tbilisi</t>
  </si>
  <si>
    <t>What is the capital of Germany? Berlin</t>
  </si>
  <si>
    <t>What is the capital of Greece? Athens</t>
  </si>
  <si>
    <t>What is the capital of Hungary? Budapest</t>
  </si>
  <si>
    <t>What is the capital of Iceland? Reykjavik</t>
  </si>
  <si>
    <t>What is the capital of Ireland? Dublin</t>
  </si>
  <si>
    <t>What is the capital of Italy? Rome</t>
  </si>
  <si>
    <t>What is the capital of Kosovo? Pristina</t>
  </si>
  <si>
    <t>What is the capital of Latvia? Riga</t>
  </si>
  <si>
    <t>What is the capital of Liechtenstein? Vaduz</t>
  </si>
  <si>
    <t>What is the capital of Lithuania? Vilnius</t>
  </si>
  <si>
    <t>What is the capital of Luxembourg? Luxembourg</t>
  </si>
  <si>
    <t>What is the capital of Macedonia? Skopje</t>
  </si>
  <si>
    <t>What is the capital of Malta? Valletta</t>
  </si>
  <si>
    <t>What is the capital of Moldova? Chisinau</t>
  </si>
  <si>
    <t>What is the capital of Monaco? Monaco</t>
  </si>
  <si>
    <t>What is the capital of Montenegro? Podgorica</t>
  </si>
  <si>
    <t>What is the capital of the Netherlands? Amsterdam/The_Hague</t>
  </si>
  <si>
    <t>What is the capital of Norway? Oslo</t>
  </si>
  <si>
    <t>What is the capital of Poland? Warsaw</t>
  </si>
  <si>
    <t>What is the capital of Portugal? Lisbon</t>
  </si>
  <si>
    <t>What is the capital of Romania? Bucharest</t>
  </si>
  <si>
    <t>What is the capital of Russia? Moscow</t>
  </si>
  <si>
    <t>What is the capital of San Marino? San_Marino</t>
  </si>
  <si>
    <t>What is the capital of Serbia? Belgrade</t>
  </si>
  <si>
    <t>What is the capital of Slovakia? Bratislava</t>
  </si>
  <si>
    <t>What is the capital of Slovenia? Ljubljana</t>
  </si>
  <si>
    <t>What is the capital of Spain? Madrid</t>
  </si>
  <si>
    <t>What is the capital of Sweden? Stockholm</t>
  </si>
  <si>
    <t>What is the capital of Switzerland? Bern</t>
  </si>
  <si>
    <t>What is the capital of Turkey? Ankara</t>
  </si>
  <si>
    <t>What is the capital of Ukraine? Kyiv</t>
  </si>
  <si>
    <t>What is the capital of the United Kingdom? London</t>
  </si>
  <si>
    <t>What is the capital of Vatican City? Vatican_City</t>
  </si>
  <si>
    <r>
      <t>2.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Manually entering questions and answers into the designated cells in columns D and E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will override and stop the generator automatically using the </t>
    </r>
    <r>
      <rPr>
        <b/>
        <sz val="11"/>
        <color theme="1"/>
        <rFont val="Arial"/>
        <family val="2"/>
      </rPr>
      <t>Auto-questions</t>
    </r>
    <r>
      <rPr>
        <sz val="11"/>
        <color theme="1"/>
        <rFont val="Arial"/>
        <family val="2"/>
      </rPr>
      <t xml:space="preserve"> source to create a new game.</t>
    </r>
  </si>
  <si>
    <r>
      <t>3.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By selecting all (CTRL A) on the </t>
    </r>
    <r>
      <rPr>
        <b/>
        <sz val="11"/>
        <color theme="1"/>
        <rFont val="Arial"/>
        <family val="2"/>
      </rPr>
      <t>Boardgame</t>
    </r>
    <r>
      <rPr>
        <sz val="11"/>
        <color theme="1"/>
        <rFont val="Arial"/>
        <family val="2"/>
      </rPr>
      <t xml:space="preserve"> tab and then copying (CTRL C) and pasting the values (right mouse button and select 'values' under Paste Options), the </t>
    </r>
    <r>
      <rPr>
        <b/>
        <sz val="11"/>
        <color theme="1"/>
        <rFont val="Arial"/>
        <family val="2"/>
      </rPr>
      <t>Boardgame</t>
    </r>
    <r>
      <rPr>
        <sz val="11"/>
        <color theme="1"/>
        <rFont val="Arial"/>
        <family val="2"/>
      </rPr>
      <t xml:space="preserve"> currently in view will be permanantly set. This will remove all coding and prevent any further changes.</t>
    </r>
  </si>
  <si>
    <t xml:space="preserve"> eflsummerschool.wordpress.com</t>
  </si>
  <si>
    <t>Go forward 2 spaces</t>
  </si>
  <si>
    <t>Questions and answers</t>
  </si>
  <si>
    <t>3. Each game requires a dice. The dice is rolled and the player moves accordingly. A coin could substitute dice with heads moving one space and tails moving 3 spaces.</t>
  </si>
  <si>
    <r>
      <t xml:space="preserve">4. The aim of the game is for players to move from </t>
    </r>
    <r>
      <rPr>
        <b/>
        <sz val="11"/>
        <color theme="1"/>
        <rFont val="Calibri"/>
        <family val="2"/>
        <scheme val="minor"/>
      </rPr>
      <t>Start</t>
    </r>
    <r>
      <rPr>
        <sz val="11"/>
        <color theme="1"/>
        <rFont val="Calibri"/>
        <family val="2"/>
        <scheme val="minor"/>
      </rPr>
      <t xml:space="preserve"> to </t>
    </r>
    <r>
      <rPr>
        <b/>
        <sz val="11"/>
        <color theme="1"/>
        <rFont val="Calibri"/>
        <family val="2"/>
        <scheme val="minor"/>
      </rPr>
      <t>Finish</t>
    </r>
    <r>
      <rPr>
        <sz val="11"/>
        <color theme="1"/>
        <rFont val="Calibri"/>
        <family val="2"/>
        <scheme val="minor"/>
      </rPr>
      <t>.</t>
    </r>
  </si>
  <si>
    <r>
      <t xml:space="preserve">5. Each player moves incrementally around the board answering the questions as they go. If a player lands on </t>
    </r>
    <r>
      <rPr>
        <b/>
        <sz val="11"/>
        <color theme="1"/>
        <rFont val="Calibri"/>
        <family val="2"/>
        <scheme val="minor"/>
      </rPr>
      <t>Go forward 2 spaces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Go back 5 spaces</t>
    </r>
    <r>
      <rPr>
        <sz val="11"/>
        <color theme="1"/>
        <rFont val="Calibri"/>
        <family val="2"/>
        <scheme val="minor"/>
      </rPr>
      <t>, they are expected to follow the command.</t>
    </r>
  </si>
  <si>
    <r>
      <t xml:space="preserve">6. The first player to reach the </t>
    </r>
    <r>
      <rPr>
        <b/>
        <sz val="11"/>
        <color theme="1"/>
        <rFont val="Calibri"/>
        <family val="2"/>
        <scheme val="minor"/>
      </rPr>
      <t>Finish</t>
    </r>
    <r>
      <rPr>
        <sz val="11"/>
        <color theme="1"/>
        <rFont val="Calibri"/>
        <family val="2"/>
        <scheme val="minor"/>
      </rPr>
      <t xml:space="preserve"> position is declared the winner.</t>
    </r>
  </si>
  <si>
    <r>
      <t>1.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 xml:space="preserve">Each player needs a counter placed on the </t>
    </r>
    <r>
      <rPr>
        <b/>
        <sz val="11"/>
        <color theme="1"/>
        <rFont val="Calibri"/>
        <family val="2"/>
        <scheme val="minor"/>
      </rPr>
      <t>Start</t>
    </r>
    <r>
      <rPr>
        <sz val="11"/>
        <color theme="1"/>
        <rFont val="Calibri"/>
        <family val="2"/>
        <scheme val="minor"/>
      </rPr>
      <t xml:space="preserve"> position.</t>
    </r>
  </si>
  <si>
    <t>2. The answers at the bottom of the page should be covered for the duration of the game. Answers can be checked afterwards.</t>
  </si>
  <si>
    <r>
      <t>1.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If the grid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is left empty, the </t>
    </r>
    <r>
      <rPr>
        <b/>
        <sz val="11"/>
        <color theme="1"/>
        <rFont val="Arial"/>
        <family val="2"/>
      </rPr>
      <t>Boardgame</t>
    </r>
    <r>
      <rPr>
        <sz val="11"/>
        <color theme="1"/>
        <rFont val="Arial"/>
        <family val="2"/>
      </rPr>
      <t xml:space="preserve"> will automatically generate questions and answers from the </t>
    </r>
    <r>
      <rPr>
        <b/>
        <sz val="11"/>
        <color theme="1"/>
        <rFont val="Arial"/>
        <family val="2"/>
      </rPr>
      <t>Auto-questions</t>
    </r>
    <r>
      <rPr>
        <sz val="11"/>
        <color theme="1"/>
        <rFont val="Arial"/>
        <family val="2"/>
      </rPr>
      <t>.</t>
    </r>
  </si>
  <si>
    <t>Questions (18 max)</t>
  </si>
  <si>
    <t xml:space="preserve">eflsummerschool.wordpress.com </t>
  </si>
  <si>
    <r>
      <rPr>
        <b/>
        <sz val="9"/>
        <rFont val="Arial"/>
        <family val="2"/>
      </rPr>
      <t>Questions. 112</t>
    </r>
    <r>
      <rPr>
        <b/>
        <sz val="9"/>
        <color rgb="FFFF0000"/>
        <rFont val="Arial"/>
        <family val="2"/>
      </rPr>
      <t xml:space="preserve"> characters max (including spaces)</t>
    </r>
  </si>
  <si>
    <r>
      <rPr>
        <b/>
        <sz val="9"/>
        <rFont val="Arial"/>
        <family val="2"/>
      </rPr>
      <t xml:space="preserve">Answers. 32 </t>
    </r>
    <r>
      <rPr>
        <b/>
        <sz val="9"/>
        <color rgb="FFFF0000"/>
        <rFont val="Arial"/>
        <family val="2"/>
      </rPr>
      <t>characters max (including spaces)</t>
    </r>
  </si>
  <si>
    <t>(European capital cities)</t>
  </si>
  <si>
    <r>
      <t xml:space="preserve">Welcome to the </t>
    </r>
    <r>
      <rPr>
        <b/>
        <sz val="14"/>
        <color theme="1"/>
        <rFont val="Arial"/>
        <family val="2"/>
      </rPr>
      <t xml:space="preserve">Board game </t>
    </r>
    <r>
      <rPr>
        <sz val="14"/>
        <color theme="1"/>
        <rFont val="Arial"/>
        <family val="2"/>
      </rPr>
      <t xml:space="preserve">generator! Please type/paste your questions and answers into the grid below or leave this area blank to autogenerate questions. When you are ready, click on the </t>
    </r>
    <r>
      <rPr>
        <b/>
        <sz val="14"/>
        <color theme="1"/>
        <rFont val="Arial"/>
        <family val="2"/>
      </rPr>
      <t>Boardgame</t>
    </r>
    <r>
      <rPr>
        <sz val="14"/>
        <color theme="1"/>
        <rFont val="Arial"/>
        <family val="2"/>
      </rPr>
      <t xml:space="preserve"> tab (bottom left). Your </t>
    </r>
    <r>
      <rPr>
        <b/>
        <sz val="14"/>
        <color theme="1"/>
        <rFont val="Arial"/>
        <family val="2"/>
      </rPr>
      <t>Board game</t>
    </r>
    <r>
      <rPr>
        <sz val="14"/>
        <color theme="1"/>
        <rFont val="Arial"/>
        <family val="2"/>
      </rPr>
      <t xml:space="preserve"> is now ready to print.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</si>
</sst>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11.5"/>
      <color theme="1"/>
      <name val="Arial"/>
      <family val="2"/>
    </font>
    <font>
      <b/>
      <sz val="9"/>
      <color rgb="FFFF0000"/>
      <name val="Arial"/>
      <family val="2"/>
    </font>
    <font>
      <b/>
      <sz val="16"/>
      <color rgb="FF002060"/>
      <name val="Arial"/>
      <family val="2"/>
    </font>
    <font>
      <b/>
      <sz val="11"/>
      <name val="Calibri"/>
      <family val="2"/>
      <scheme val="minor"/>
    </font>
    <font>
      <b/>
      <sz val="18"/>
      <color theme="1"/>
      <name val="Arial"/>
      <family val="2"/>
    </font>
    <font>
      <b/>
      <sz val="20"/>
      <color theme="1"/>
      <name val="Arial"/>
      <family val="2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4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  <font>
      <sz val="14"/>
      <color theme="1"/>
      <name val="Arial"/>
      <family val="2"/>
    </font>
    <font>
      <b/>
      <sz val="26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11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0" fillId="0" borderId="0" xfId="0" applyFill="1"/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17" fillId="2" borderId="0" xfId="0" applyFont="1" applyFill="1"/>
    <xf numFmtId="0" fontId="17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4" fillId="7" borderId="0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4" fillId="7" borderId="0" xfId="0" applyFont="1" applyFill="1" applyBorder="1" applyAlignment="1">
      <alignment horizontal="center" vertical="center" wrapText="1"/>
    </xf>
    <xf numFmtId="0" fontId="13" fillId="7" borderId="0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7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0" fillId="7" borderId="17" xfId="0" applyFont="1" applyFill="1" applyBorder="1" applyAlignment="1">
      <alignment horizontal="center" vertical="center" wrapText="1"/>
    </xf>
    <xf numFmtId="0" fontId="0" fillId="7" borderId="1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7" borderId="16" xfId="0" applyFont="1" applyFill="1" applyBorder="1" applyAlignment="1">
      <alignment horizontal="center" vertical="center" wrapText="1"/>
    </xf>
    <xf numFmtId="0" fontId="0" fillId="7" borderId="14" xfId="0" applyFont="1" applyFill="1" applyBorder="1" applyAlignment="1">
      <alignment horizontal="center" vertical="center" wrapText="1"/>
    </xf>
    <xf numFmtId="0" fontId="0" fillId="7" borderId="13" xfId="0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0" fontId="17" fillId="7" borderId="0" xfId="0" applyFont="1" applyFill="1" applyBorder="1" applyAlignment="1">
      <alignment horizontal="center" vertical="center" wrapText="1"/>
    </xf>
    <xf numFmtId="0" fontId="17" fillId="7" borderId="16" xfId="0" applyFont="1" applyFill="1" applyBorder="1" applyAlignment="1">
      <alignment horizontal="center" vertical="center" wrapText="1"/>
    </xf>
    <xf numFmtId="0" fontId="17" fillId="7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indent="2"/>
    </xf>
    <xf numFmtId="0" fontId="4" fillId="3" borderId="19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indent="2"/>
    </xf>
    <xf numFmtId="0" fontId="0" fillId="0" borderId="19" xfId="0" applyFill="1" applyBorder="1"/>
    <xf numFmtId="0" fontId="23" fillId="2" borderId="0" xfId="1" applyFill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25" fillId="6" borderId="12" xfId="0" applyFont="1" applyFill="1" applyBorder="1" applyAlignment="1">
      <alignment horizontal="center" vertical="center" wrapText="1"/>
    </xf>
    <xf numFmtId="0" fontId="25" fillId="6" borderId="2" xfId="0" applyFont="1" applyFill="1" applyBorder="1" applyAlignment="1">
      <alignment horizontal="center" vertical="center" wrapText="1"/>
    </xf>
    <xf numFmtId="0" fontId="25" fillId="6" borderId="13" xfId="0" applyFont="1" applyFill="1" applyBorder="1" applyAlignment="1">
      <alignment horizontal="center" vertical="center" wrapText="1"/>
    </xf>
    <xf numFmtId="0" fontId="25" fillId="6" borderId="16" xfId="0" applyFont="1" applyFill="1" applyBorder="1" applyAlignment="1">
      <alignment horizontal="center" vertical="center" wrapText="1"/>
    </xf>
    <xf numFmtId="0" fontId="25" fillId="6" borderId="0" xfId="0" applyFont="1" applyFill="1" applyBorder="1" applyAlignment="1">
      <alignment horizontal="center" vertical="center" wrapText="1"/>
    </xf>
    <xf numFmtId="0" fontId="25" fillId="6" borderId="17" xfId="0" applyFont="1" applyFill="1" applyBorder="1" applyAlignment="1">
      <alignment horizontal="center" vertical="center" wrapText="1"/>
    </xf>
    <xf numFmtId="0" fontId="25" fillId="6" borderId="14" xfId="0" applyFont="1" applyFill="1" applyBorder="1" applyAlignment="1">
      <alignment horizontal="center" vertical="center" wrapText="1"/>
    </xf>
    <xf numFmtId="0" fontId="25" fillId="6" borderId="3" xfId="0" applyFont="1" applyFill="1" applyBorder="1" applyAlignment="1">
      <alignment horizontal="center" vertical="center" wrapText="1"/>
    </xf>
    <xf numFmtId="0" fontId="25" fillId="6" borderId="15" xfId="0" applyFont="1" applyFill="1" applyBorder="1" applyAlignment="1">
      <alignment horizontal="center" vertical="center" wrapText="1"/>
    </xf>
    <xf numFmtId="0" fontId="0" fillId="8" borderId="12" xfId="0" applyFont="1" applyFill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8" borderId="13" xfId="0" applyFont="1" applyFill="1" applyBorder="1" applyAlignment="1">
      <alignment horizontal="center" vertical="center" wrapText="1"/>
    </xf>
    <xf numFmtId="0" fontId="0" fillId="8" borderId="16" xfId="0" applyFont="1" applyFill="1" applyBorder="1" applyAlignment="1">
      <alignment horizontal="center" vertical="center" wrapText="1"/>
    </xf>
    <xf numFmtId="0" fontId="0" fillId="8" borderId="0" xfId="0" applyFont="1" applyFill="1" applyBorder="1" applyAlignment="1">
      <alignment horizontal="center" vertical="center" wrapText="1"/>
    </xf>
    <xf numFmtId="0" fontId="0" fillId="8" borderId="17" xfId="0" applyFont="1" applyFill="1" applyBorder="1" applyAlignment="1">
      <alignment horizontal="center" vertical="center" wrapText="1"/>
    </xf>
    <xf numFmtId="0" fontId="0" fillId="8" borderId="14" xfId="0" applyFont="1" applyFill="1" applyBorder="1" applyAlignment="1">
      <alignment horizontal="center" vertical="center" wrapText="1"/>
    </xf>
    <xf numFmtId="0" fontId="0" fillId="8" borderId="3" xfId="0" applyFont="1" applyFill="1" applyBorder="1" applyAlignment="1">
      <alignment horizontal="center" vertical="center" wrapText="1"/>
    </xf>
    <xf numFmtId="0" fontId="0" fillId="8" borderId="15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0" fontId="20" fillId="6" borderId="16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20" fillId="6" borderId="17" xfId="0" applyFont="1" applyFill="1" applyBorder="1" applyAlignment="1">
      <alignment horizontal="center" vertical="center" wrapText="1"/>
    </xf>
    <xf numFmtId="0" fontId="20" fillId="6" borderId="14" xfId="0" applyFont="1" applyFill="1" applyBorder="1" applyAlignment="1">
      <alignment horizontal="center" vertical="center" wrapText="1"/>
    </xf>
    <xf numFmtId="0" fontId="20" fillId="6" borderId="3" xfId="0" applyFont="1" applyFill="1" applyBorder="1" applyAlignment="1">
      <alignment horizontal="center" vertical="center" wrapText="1"/>
    </xf>
    <xf numFmtId="0" fontId="20" fillId="6" borderId="15" xfId="0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19" fillId="6" borderId="13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9" fillId="6" borderId="0" xfId="0" applyFont="1" applyFill="1" applyBorder="1" applyAlignment="1">
      <alignment horizontal="center" vertical="center" wrapText="1"/>
    </xf>
    <xf numFmtId="0" fontId="19" fillId="6" borderId="17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5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27" fillId="0" borderId="0" xfId="0" applyFont="1" applyFill="1" applyAlignment="1">
      <alignment horizontal="center" vertical="top" wrapText="1"/>
    </xf>
    <xf numFmtId="0" fontId="27" fillId="0" borderId="3" xfId="0" applyFont="1" applyFill="1" applyBorder="1" applyAlignment="1">
      <alignment horizontal="center" vertical="top" wrapText="1"/>
    </xf>
    <xf numFmtId="0" fontId="14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00CC"/>
      <color rgb="FFFF0066"/>
      <color rgb="FFFF0000"/>
      <color rgb="FFCC00FF"/>
      <color rgb="FFCC3399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423864</xdr:colOff>
      <xdr:row>5</xdr:row>
      <xdr:rowOff>47624</xdr:rowOff>
    </xdr:from>
    <xdr:to>
      <xdr:col>2</xdr:col>
      <xdr:colOff>619128</xdr:colOff>
      <xdr:row>5</xdr:row>
      <xdr:rowOff>157162</xdr:rowOff>
    </xdr:to>
    <xdr:sp macro="" textlink="">
      <xdr:nvSpPr>
        <xdr:cNvPr id="4" name="Arrow: Down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/>
      </xdr:nvSpPr>
      <xdr:spPr>
        <a:xfrm rot="16200000">
          <a:off x="1190627" y="9572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</xdr:col>
      <xdr:colOff>423864</xdr:colOff>
      <xdr:row>6</xdr:row>
      <xdr:rowOff>47624</xdr:rowOff>
    </xdr:from>
    <xdr:to>
      <xdr:col>2</xdr:col>
      <xdr:colOff>619128</xdr:colOff>
      <xdr:row>6</xdr:row>
      <xdr:rowOff>157162</xdr:rowOff>
    </xdr:to>
    <xdr:sp macro="" textlink="">
      <xdr:nvSpPr>
        <xdr:cNvPr id="5" name="Arrow: Down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SpPr/>
      </xdr:nvSpPr>
      <xdr:spPr>
        <a:xfrm rot="16200000">
          <a:off x="1076327" y="9572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3419475</xdr:colOff>
      <xdr:row>7</xdr:row>
      <xdr:rowOff>76200</xdr:rowOff>
    </xdr:from>
    <xdr:to>
      <xdr:col>3</xdr:col>
      <xdr:colOff>3752850</xdr:colOff>
      <xdr:row>7</xdr:row>
      <xdr:rowOff>438150</xdr:rowOff>
    </xdr:to>
    <xdr:sp macro="" textlink="">
      <xdr:nvSpPr>
        <xdr:cNvPr id="9" name="Arrow: Down 5">
          <a:extLst>
            <a:ext uri="{FF2B5EF4-FFF2-40B4-BE49-F238E27FC236}">
              <a16:creationId xmlns:a16="http://schemas.microsoft.com/office/drawing/2014/main" xmlns="" id="{E7DE4730-B36B-4E39-ACCA-5C1A945C5E90}"/>
            </a:ext>
          </a:extLst>
        </xdr:cNvPr>
        <xdr:cNvSpPr/>
      </xdr:nvSpPr>
      <xdr:spPr>
        <a:xfrm>
          <a:off x="4829175" y="1409700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3371850</xdr:colOff>
      <xdr:row>7</xdr:row>
      <xdr:rowOff>76200</xdr:rowOff>
    </xdr:from>
    <xdr:to>
      <xdr:col>4</xdr:col>
      <xdr:colOff>3705225</xdr:colOff>
      <xdr:row>7</xdr:row>
      <xdr:rowOff>438150</xdr:rowOff>
    </xdr:to>
    <xdr:sp macro="" textlink="">
      <xdr:nvSpPr>
        <xdr:cNvPr id="8" name="Arrow: Down 5">
          <a:extLst>
            <a:ext uri="{FF2B5EF4-FFF2-40B4-BE49-F238E27FC236}">
              <a16:creationId xmlns:a16="http://schemas.microsoft.com/office/drawing/2014/main" xmlns="" id="{E7DE4730-B36B-4E39-ACCA-5C1A945C5E90}"/>
            </a:ext>
          </a:extLst>
        </xdr:cNvPr>
        <xdr:cNvSpPr/>
      </xdr:nvSpPr>
      <xdr:spPr>
        <a:xfrm>
          <a:off x="8724900" y="1409700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190499</xdr:rowOff>
    </xdr:from>
    <xdr:to>
      <xdr:col>1</xdr:col>
      <xdr:colOff>0</xdr:colOff>
      <xdr:row>1048576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742BB9EC-8260-43E6-B242-E1ADBD21FF7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124199"/>
          <a:ext cx="11868150" cy="3457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2152650</xdr:colOff>
      <xdr:row>8</xdr:row>
      <xdr:rowOff>97775</xdr:rowOff>
    </xdr:from>
    <xdr:to>
      <xdr:col>1</xdr:col>
      <xdr:colOff>9410700</xdr:colOff>
      <xdr:row>30</xdr:row>
      <xdr:rowOff>133350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2688575"/>
          <a:ext cx="7258050" cy="4226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zoomScaleNormal="100" workbookViewId="0"/>
  </sheetViews>
  <sheetFormatPr defaultColWidth="0" defaultRowHeight="0" customHeight="1" zeroHeight="1" x14ac:dyDescent="0.25"/>
  <cols>
    <col min="1" max="1" width="1.7109375" style="13" customWidth="1"/>
    <col min="2" max="2" width="9.140625" style="13" customWidth="1"/>
    <col min="3" max="3" width="10.28515625" style="13" customWidth="1"/>
    <col min="4" max="5" width="58.42578125" style="13" customWidth="1"/>
    <col min="6" max="6" width="18.140625" style="3" customWidth="1"/>
    <col min="7" max="7" width="18.140625" style="13" customWidth="1"/>
    <col min="8" max="8" width="1.7109375" style="13" customWidth="1"/>
    <col min="9" max="20" width="0" style="13" hidden="1" customWidth="1"/>
    <col min="21" max="16384" width="10.28515625" style="13" hidden="1"/>
  </cols>
  <sheetData>
    <row r="1" spans="1:8" s="1" customFormat="1" ht="9" customHeight="1" x14ac:dyDescent="0.25">
      <c r="A1" s="13"/>
      <c r="B1" s="13"/>
      <c r="C1" s="13"/>
      <c r="D1" s="13"/>
      <c r="E1" s="13"/>
      <c r="F1" s="52" t="s">
        <v>76</v>
      </c>
      <c r="G1" s="53"/>
      <c r="H1" s="53"/>
    </row>
    <row r="2" spans="1:8" s="1" customFormat="1" ht="18" customHeight="1" x14ac:dyDescent="0.25">
      <c r="A2" s="13"/>
      <c r="B2" s="13"/>
      <c r="C2" s="13"/>
      <c r="D2" s="53" t="s">
        <v>80</v>
      </c>
      <c r="E2" s="53"/>
      <c r="F2" s="53"/>
      <c r="G2" s="53"/>
      <c r="H2" s="53"/>
    </row>
    <row r="3" spans="1:8" s="1" customFormat="1" ht="15" customHeight="1" x14ac:dyDescent="0.25">
      <c r="A3" s="13"/>
      <c r="B3" s="13"/>
      <c r="C3" s="12"/>
      <c r="D3" s="53"/>
      <c r="E3" s="53"/>
      <c r="F3" s="53"/>
      <c r="G3" s="53"/>
      <c r="H3" s="53"/>
    </row>
    <row r="4" spans="1:8" s="1" customFormat="1" ht="15" customHeight="1" x14ac:dyDescent="0.25">
      <c r="A4" s="13"/>
      <c r="B4" s="13"/>
      <c r="C4" s="12"/>
      <c r="D4" s="53"/>
      <c r="E4" s="53"/>
      <c r="F4" s="53"/>
      <c r="G4" s="53"/>
      <c r="H4" s="53"/>
    </row>
    <row r="5" spans="1:8" s="1" customFormat="1" ht="18" customHeight="1" x14ac:dyDescent="0.25">
      <c r="A5" s="13"/>
      <c r="B5" s="13"/>
      <c r="C5" s="12"/>
      <c r="D5" s="53"/>
      <c r="E5" s="53"/>
      <c r="F5" s="53"/>
      <c r="G5" s="53"/>
      <c r="H5" s="53"/>
    </row>
    <row r="6" spans="1:8" s="1" customFormat="1" ht="15" customHeight="1" x14ac:dyDescent="0.25">
      <c r="A6" s="13"/>
      <c r="B6" s="57" t="s">
        <v>0</v>
      </c>
      <c r="C6" s="57"/>
      <c r="D6" s="56"/>
      <c r="E6" s="56"/>
      <c r="F6" s="15"/>
      <c r="G6" s="15"/>
      <c r="H6" s="13"/>
    </row>
    <row r="7" spans="1:8" s="1" customFormat="1" ht="15" x14ac:dyDescent="0.25">
      <c r="A7" s="13"/>
      <c r="B7" s="58" t="s">
        <v>1</v>
      </c>
      <c r="C7" s="58"/>
      <c r="D7" s="56"/>
      <c r="E7" s="56"/>
      <c r="F7" s="10"/>
      <c r="G7" s="4"/>
      <c r="H7" s="13"/>
    </row>
    <row r="8" spans="1:8" s="1" customFormat="1" ht="38.25" customHeight="1" x14ac:dyDescent="0.25">
      <c r="A8" s="13"/>
      <c r="B8" s="59" t="s">
        <v>75</v>
      </c>
      <c r="C8" s="60"/>
      <c r="D8" s="9" t="s">
        <v>12</v>
      </c>
      <c r="E8" s="9" t="s">
        <v>13</v>
      </c>
      <c r="F8" s="8" t="s">
        <v>77</v>
      </c>
      <c r="G8" s="8" t="s">
        <v>78</v>
      </c>
      <c r="H8" s="13"/>
    </row>
    <row r="9" spans="1:8" s="1" customFormat="1" ht="38.25" customHeight="1" x14ac:dyDescent="0.25">
      <c r="A9" s="13"/>
      <c r="B9" s="54">
        <v>1</v>
      </c>
      <c r="C9" s="55"/>
      <c r="D9" s="43"/>
      <c r="E9" s="27"/>
      <c r="F9" s="11">
        <f>LEN(D9)</f>
        <v>0</v>
      </c>
      <c r="G9" s="11">
        <f>LEN(E9)</f>
        <v>0</v>
      </c>
      <c r="H9" s="13"/>
    </row>
    <row r="10" spans="1:8" s="1" customFormat="1" ht="38.25" customHeight="1" x14ac:dyDescent="0.25">
      <c r="A10" s="13"/>
      <c r="B10" s="54">
        <v>2</v>
      </c>
      <c r="C10" s="55"/>
      <c r="D10" s="43"/>
      <c r="E10" s="27"/>
      <c r="F10" s="11">
        <f t="shared" ref="F10:F26" si="0">LEN(D10)</f>
        <v>0</v>
      </c>
      <c r="G10" s="11">
        <f t="shared" ref="G10:G26" si="1">LEN(E10)</f>
        <v>0</v>
      </c>
      <c r="H10" s="13"/>
    </row>
    <row r="11" spans="1:8" s="1" customFormat="1" ht="38.25" customHeight="1" x14ac:dyDescent="0.25">
      <c r="A11" s="13"/>
      <c r="B11" s="54">
        <v>3</v>
      </c>
      <c r="C11" s="55"/>
      <c r="D11" s="43"/>
      <c r="E11" s="27"/>
      <c r="F11" s="11">
        <f t="shared" si="0"/>
        <v>0</v>
      </c>
      <c r="G11" s="11">
        <f t="shared" si="1"/>
        <v>0</v>
      </c>
      <c r="H11" s="13"/>
    </row>
    <row r="12" spans="1:8" s="1" customFormat="1" ht="38.25" customHeight="1" x14ac:dyDescent="0.25">
      <c r="A12" s="13"/>
      <c r="B12" s="54">
        <v>4</v>
      </c>
      <c r="C12" s="55"/>
      <c r="D12" s="43"/>
      <c r="E12" s="27"/>
      <c r="F12" s="11">
        <f t="shared" si="0"/>
        <v>0</v>
      </c>
      <c r="G12" s="11">
        <f t="shared" si="1"/>
        <v>0</v>
      </c>
      <c r="H12" s="13"/>
    </row>
    <row r="13" spans="1:8" s="1" customFormat="1" ht="38.25" customHeight="1" x14ac:dyDescent="0.25">
      <c r="A13" s="13"/>
      <c r="B13" s="54">
        <v>5</v>
      </c>
      <c r="C13" s="55"/>
      <c r="D13" s="43"/>
      <c r="E13" s="27"/>
      <c r="F13" s="11">
        <f t="shared" si="0"/>
        <v>0</v>
      </c>
      <c r="G13" s="11">
        <f t="shared" si="1"/>
        <v>0</v>
      </c>
      <c r="H13" s="13"/>
    </row>
    <row r="14" spans="1:8" s="1" customFormat="1" ht="38.25" customHeight="1" x14ac:dyDescent="0.25">
      <c r="A14" s="13"/>
      <c r="B14" s="54">
        <v>6</v>
      </c>
      <c r="C14" s="55"/>
      <c r="D14" s="43"/>
      <c r="E14" s="27"/>
      <c r="F14" s="11">
        <f t="shared" si="0"/>
        <v>0</v>
      </c>
      <c r="G14" s="11">
        <f t="shared" si="1"/>
        <v>0</v>
      </c>
      <c r="H14" s="13"/>
    </row>
    <row r="15" spans="1:8" s="1" customFormat="1" ht="38.25" customHeight="1" x14ac:dyDescent="0.25">
      <c r="A15" s="13"/>
      <c r="B15" s="54">
        <v>7</v>
      </c>
      <c r="C15" s="55"/>
      <c r="D15" s="43"/>
      <c r="E15" s="27"/>
      <c r="F15" s="11">
        <f t="shared" si="0"/>
        <v>0</v>
      </c>
      <c r="G15" s="11">
        <f t="shared" si="1"/>
        <v>0</v>
      </c>
      <c r="H15" s="13"/>
    </row>
    <row r="16" spans="1:8" s="1" customFormat="1" ht="38.25" customHeight="1" x14ac:dyDescent="0.25">
      <c r="A16" s="13"/>
      <c r="B16" s="54">
        <v>8</v>
      </c>
      <c r="C16" s="55"/>
      <c r="D16" s="43"/>
      <c r="E16" s="27"/>
      <c r="F16" s="11">
        <f t="shared" si="0"/>
        <v>0</v>
      </c>
      <c r="G16" s="11">
        <f t="shared" si="1"/>
        <v>0</v>
      </c>
      <c r="H16" s="13"/>
    </row>
    <row r="17" spans="1:8" s="1" customFormat="1" ht="38.25" customHeight="1" x14ac:dyDescent="0.25">
      <c r="A17" s="13"/>
      <c r="B17" s="54">
        <v>9</v>
      </c>
      <c r="C17" s="55"/>
      <c r="D17" s="43"/>
      <c r="E17" s="27"/>
      <c r="F17" s="11">
        <f t="shared" si="0"/>
        <v>0</v>
      </c>
      <c r="G17" s="11">
        <f t="shared" si="1"/>
        <v>0</v>
      </c>
      <c r="H17" s="13"/>
    </row>
    <row r="18" spans="1:8" s="1" customFormat="1" ht="38.25" customHeight="1" x14ac:dyDescent="0.25">
      <c r="A18" s="13"/>
      <c r="B18" s="54">
        <v>10</v>
      </c>
      <c r="C18" s="55"/>
      <c r="D18" s="43"/>
      <c r="E18" s="27"/>
      <c r="F18" s="11">
        <f t="shared" si="0"/>
        <v>0</v>
      </c>
      <c r="G18" s="11">
        <f t="shared" si="1"/>
        <v>0</v>
      </c>
      <c r="H18" s="13"/>
    </row>
    <row r="19" spans="1:8" s="1" customFormat="1" ht="38.25" customHeight="1" x14ac:dyDescent="0.25">
      <c r="A19" s="13"/>
      <c r="B19" s="54">
        <v>11</v>
      </c>
      <c r="C19" s="55"/>
      <c r="D19" s="43"/>
      <c r="E19" s="27"/>
      <c r="F19" s="11">
        <f t="shared" si="0"/>
        <v>0</v>
      </c>
      <c r="G19" s="11">
        <f t="shared" si="1"/>
        <v>0</v>
      </c>
      <c r="H19" s="13"/>
    </row>
    <row r="20" spans="1:8" s="1" customFormat="1" ht="38.25" customHeight="1" x14ac:dyDescent="0.25">
      <c r="A20" s="13"/>
      <c r="B20" s="54">
        <v>12</v>
      </c>
      <c r="C20" s="55"/>
      <c r="D20" s="43"/>
      <c r="E20" s="27"/>
      <c r="F20" s="11">
        <f t="shared" si="0"/>
        <v>0</v>
      </c>
      <c r="G20" s="11">
        <f t="shared" si="1"/>
        <v>0</v>
      </c>
      <c r="H20" s="13"/>
    </row>
    <row r="21" spans="1:8" s="1" customFormat="1" ht="38.25" customHeight="1" x14ac:dyDescent="0.25">
      <c r="A21" s="13"/>
      <c r="B21" s="54">
        <v>13</v>
      </c>
      <c r="C21" s="55"/>
      <c r="D21" s="43"/>
      <c r="E21" s="27"/>
      <c r="F21" s="11">
        <f t="shared" si="0"/>
        <v>0</v>
      </c>
      <c r="G21" s="11">
        <f t="shared" si="1"/>
        <v>0</v>
      </c>
      <c r="H21" s="13"/>
    </row>
    <row r="22" spans="1:8" s="1" customFormat="1" ht="38.25" customHeight="1" x14ac:dyDescent="0.25">
      <c r="A22" s="13"/>
      <c r="B22" s="54">
        <v>14</v>
      </c>
      <c r="C22" s="55"/>
      <c r="D22" s="43"/>
      <c r="E22" s="27"/>
      <c r="F22" s="11">
        <f t="shared" si="0"/>
        <v>0</v>
      </c>
      <c r="G22" s="11">
        <f t="shared" si="1"/>
        <v>0</v>
      </c>
      <c r="H22" s="13"/>
    </row>
    <row r="23" spans="1:8" s="1" customFormat="1" ht="38.25" customHeight="1" x14ac:dyDescent="0.25">
      <c r="A23" s="13"/>
      <c r="B23" s="54">
        <v>15</v>
      </c>
      <c r="C23" s="55"/>
      <c r="D23" s="43"/>
      <c r="E23" s="27"/>
      <c r="F23" s="11">
        <f t="shared" si="0"/>
        <v>0</v>
      </c>
      <c r="G23" s="11">
        <f t="shared" si="1"/>
        <v>0</v>
      </c>
      <c r="H23" s="13"/>
    </row>
    <row r="24" spans="1:8" s="1" customFormat="1" ht="38.25" customHeight="1" x14ac:dyDescent="0.25">
      <c r="A24" s="13"/>
      <c r="B24" s="54">
        <v>16</v>
      </c>
      <c r="C24" s="55"/>
      <c r="D24" s="43"/>
      <c r="E24" s="27"/>
      <c r="F24" s="11">
        <f t="shared" si="0"/>
        <v>0</v>
      </c>
      <c r="G24" s="11">
        <f t="shared" si="1"/>
        <v>0</v>
      </c>
      <c r="H24" s="13"/>
    </row>
    <row r="25" spans="1:8" s="1" customFormat="1" ht="38.25" customHeight="1" x14ac:dyDescent="0.25">
      <c r="A25" s="13"/>
      <c r="B25" s="54">
        <v>17</v>
      </c>
      <c r="C25" s="55"/>
      <c r="D25" s="43"/>
      <c r="E25" s="27"/>
      <c r="F25" s="11">
        <f t="shared" si="0"/>
        <v>0</v>
      </c>
      <c r="G25" s="11">
        <f t="shared" si="1"/>
        <v>0</v>
      </c>
      <c r="H25" s="13"/>
    </row>
    <row r="26" spans="1:8" s="1" customFormat="1" ht="38.25" customHeight="1" x14ac:dyDescent="0.25">
      <c r="A26" s="13"/>
      <c r="B26" s="54">
        <v>18</v>
      </c>
      <c r="C26" s="55"/>
      <c r="D26" s="43"/>
      <c r="E26" s="27"/>
      <c r="F26" s="11">
        <f t="shared" si="0"/>
        <v>0</v>
      </c>
      <c r="G26" s="11">
        <f t="shared" si="1"/>
        <v>0</v>
      </c>
      <c r="H26" s="13"/>
    </row>
    <row r="27" spans="1:8" ht="9" customHeight="1" x14ac:dyDescent="0.25"/>
  </sheetData>
  <mergeCells count="25">
    <mergeCell ref="B7:C7"/>
    <mergeCell ref="B25:C25"/>
    <mergeCell ref="B26:C26"/>
    <mergeCell ref="B21:C21"/>
    <mergeCell ref="B22:C22"/>
    <mergeCell ref="B23:C23"/>
    <mergeCell ref="B24:C24"/>
    <mergeCell ref="B8:C8"/>
    <mergeCell ref="B19:C19"/>
    <mergeCell ref="F1:H5"/>
    <mergeCell ref="B20:C20"/>
    <mergeCell ref="D2:E5"/>
    <mergeCell ref="D6:E6"/>
    <mergeCell ref="D7:E7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6:C6"/>
  </mergeCells>
  <hyperlinks>
    <hyperlink ref="F1" r:id="rId1" display="https://eflsummerschool.wordpress.com 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7"/>
  <sheetViews>
    <sheetView showGridLines="0" zoomScale="90" zoomScaleNormal="90" workbookViewId="0"/>
  </sheetViews>
  <sheetFormatPr defaultColWidth="0" defaultRowHeight="15" zeroHeight="1" x14ac:dyDescent="0.25"/>
  <cols>
    <col min="1" max="1" width="1.7109375" style="28" customWidth="1"/>
    <col min="2" max="21" width="9" style="28" customWidth="1"/>
    <col min="22" max="22" width="1.7109375" style="28" customWidth="1"/>
    <col min="23" max="36" width="0" style="28" hidden="1" customWidth="1"/>
    <col min="37" max="16384" width="9.140625" style="28" hidden="1"/>
  </cols>
  <sheetData>
    <row r="1" spans="1:21" ht="12" customHeight="1" x14ac:dyDescent="0.25">
      <c r="E1" s="30"/>
      <c r="F1" s="30"/>
      <c r="G1" s="30"/>
      <c r="K1" s="103" t="str">
        <f>IF(Data!$D$7="","", "(" &amp; Data!$D$7 &amp; ")")</f>
        <v/>
      </c>
      <c r="L1" s="103"/>
      <c r="M1" s="103"/>
      <c r="N1" s="103"/>
      <c r="O1" s="103"/>
      <c r="P1" s="103"/>
      <c r="Q1" s="103"/>
      <c r="R1" s="100" t="s">
        <v>11</v>
      </c>
      <c r="S1" s="100"/>
      <c r="T1" s="100"/>
      <c r="U1" s="100"/>
    </row>
    <row r="2" spans="1:21" ht="13.5" customHeight="1" x14ac:dyDescent="0.25">
      <c r="E2" s="30"/>
      <c r="F2" s="30"/>
      <c r="G2" s="30"/>
      <c r="K2" s="103"/>
      <c r="L2" s="103"/>
      <c r="M2" s="103"/>
      <c r="N2" s="103"/>
      <c r="O2" s="103"/>
      <c r="P2" s="103"/>
      <c r="Q2" s="103"/>
      <c r="R2" s="100"/>
      <c r="S2" s="100"/>
      <c r="T2" s="100"/>
      <c r="U2" s="100"/>
    </row>
    <row r="3" spans="1:21" ht="13.5" customHeight="1" x14ac:dyDescent="0.25">
      <c r="E3" s="30"/>
      <c r="F3" s="30"/>
      <c r="G3" s="30"/>
      <c r="K3" s="103"/>
      <c r="L3" s="103"/>
      <c r="M3" s="103"/>
      <c r="N3" s="103"/>
      <c r="O3" s="103"/>
      <c r="P3" s="103"/>
      <c r="Q3" s="103"/>
      <c r="R3" s="100"/>
      <c r="S3" s="100"/>
      <c r="T3" s="100"/>
      <c r="U3" s="100"/>
    </row>
    <row r="4" spans="1:21" ht="13.5" customHeight="1" x14ac:dyDescent="0.25">
      <c r="E4" s="30"/>
      <c r="F4" s="30"/>
      <c r="G4" s="30"/>
      <c r="K4" s="104" t="str">
        <f>IF(Data!$D$6="","","(Source: " &amp; Data!$D$6 &amp; ")")</f>
        <v/>
      </c>
      <c r="L4" s="104"/>
      <c r="M4" s="104"/>
      <c r="N4" s="104"/>
      <c r="O4" s="104"/>
      <c r="P4" s="104"/>
      <c r="Q4" s="104"/>
      <c r="R4" s="101" t="s">
        <v>79</v>
      </c>
      <c r="S4" s="101"/>
      <c r="T4" s="101"/>
      <c r="U4" s="101"/>
    </row>
    <row r="5" spans="1:21" ht="13.5" customHeight="1" x14ac:dyDescent="0.25">
      <c r="E5" s="31"/>
      <c r="F5" s="31"/>
      <c r="G5" s="31"/>
      <c r="K5" s="105"/>
      <c r="L5" s="105"/>
      <c r="M5" s="105"/>
      <c r="N5" s="105"/>
      <c r="O5" s="105"/>
      <c r="P5" s="105"/>
      <c r="Q5" s="105"/>
      <c r="R5" s="102"/>
      <c r="S5" s="102"/>
      <c r="T5" s="102"/>
      <c r="U5" s="102"/>
    </row>
    <row r="6" spans="1:21" ht="13.5" customHeight="1" x14ac:dyDescent="0.25"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1" ht="27" customHeight="1" x14ac:dyDescent="0.25">
      <c r="B7" s="91" t="s">
        <v>8</v>
      </c>
      <c r="C7" s="92"/>
      <c r="D7" s="93"/>
      <c r="E7" s="35"/>
      <c r="F7" s="29"/>
      <c r="G7" s="29"/>
      <c r="H7" s="29"/>
      <c r="I7" s="82" t="s">
        <v>10</v>
      </c>
      <c r="J7" s="83"/>
      <c r="K7" s="84"/>
      <c r="L7" s="73" t="str">
        <f ca="1">IF(Data!D18="", "10. " &amp; LEFT(TRIM('Auto-questions'!D11),FIND("~",SUBSTITUTE('Auto-questions'!D11," ","~",LEN(TRIM('Auto-questions'!D11))-LEN(SUBSTITUTE(TRIM('Auto-questions'!D11)," ",""))))-1),"10. " &amp; Data!D18)</f>
        <v>10. What is the capital of San Marino?</v>
      </c>
      <c r="M7" s="74"/>
      <c r="N7" s="75"/>
      <c r="O7" s="29"/>
      <c r="P7" s="29"/>
      <c r="Q7" s="29"/>
      <c r="R7" s="32"/>
      <c r="S7" s="91" t="s">
        <v>9</v>
      </c>
      <c r="T7" s="92"/>
      <c r="U7" s="93"/>
    </row>
    <row r="8" spans="1:21" ht="27" customHeight="1" x14ac:dyDescent="0.25">
      <c r="B8" s="94"/>
      <c r="C8" s="95"/>
      <c r="D8" s="96"/>
      <c r="E8" s="35"/>
      <c r="F8" s="29"/>
      <c r="G8" s="29"/>
      <c r="H8" s="29"/>
      <c r="I8" s="85"/>
      <c r="J8" s="86"/>
      <c r="K8" s="87"/>
      <c r="L8" s="76"/>
      <c r="M8" s="77"/>
      <c r="N8" s="78"/>
      <c r="O8" s="29"/>
      <c r="P8" s="29"/>
      <c r="Q8" s="29"/>
      <c r="R8" s="32"/>
      <c r="S8" s="94"/>
      <c r="T8" s="95"/>
      <c r="U8" s="96"/>
    </row>
    <row r="9" spans="1:21" s="34" customFormat="1" ht="27" customHeight="1" x14ac:dyDescent="0.25">
      <c r="A9" s="28"/>
      <c r="B9" s="97"/>
      <c r="C9" s="98"/>
      <c r="D9" s="99"/>
      <c r="E9" s="20"/>
      <c r="F9" s="29"/>
      <c r="G9" s="29"/>
      <c r="H9" s="20"/>
      <c r="I9" s="88"/>
      <c r="J9" s="89"/>
      <c r="K9" s="90"/>
      <c r="L9" s="79"/>
      <c r="M9" s="80"/>
      <c r="N9" s="81"/>
      <c r="O9" s="29"/>
      <c r="P9" s="20"/>
      <c r="Q9" s="20"/>
      <c r="R9" s="33"/>
      <c r="S9" s="97"/>
      <c r="T9" s="98"/>
      <c r="U9" s="99"/>
    </row>
    <row r="10" spans="1:21" s="34" customFormat="1" ht="27" customHeight="1" x14ac:dyDescent="0.25">
      <c r="A10" s="28"/>
      <c r="B10" s="20"/>
      <c r="C10" s="73" t="str">
        <f ca="1">IF(Data!D9="", "1. " &amp; LEFT(TRIM('Auto-questions'!D2),FIND("~",SUBSTITUTE('Auto-questions'!D2," ","~",LEN(TRIM('Auto-questions'!D2))-LEN(SUBSTITUTE(TRIM('Auto-questions'!D2)," ",""))))-1),"1. " &amp; Data!D9)</f>
        <v>1. What is the capital of Estonia?</v>
      </c>
      <c r="D10" s="74"/>
      <c r="E10" s="75"/>
      <c r="F10" s="35"/>
      <c r="G10" s="29"/>
      <c r="H10" s="73" t="str">
        <f ca="1">IF(Data!D17="", "9. " &amp; LEFT(TRIM('Auto-questions'!D10),FIND("~",SUBSTITUTE('Auto-questions'!D10," ","~",LEN(TRIM('Auto-questions'!D10))-LEN(SUBSTITUTE(TRIM('Auto-questions'!D10)," ",""))))-1),"9. " &amp; Data!D17)</f>
        <v>9. What is the capital of Belgium?</v>
      </c>
      <c r="I10" s="74"/>
      <c r="J10" s="75"/>
      <c r="K10" s="20"/>
      <c r="L10" s="20"/>
      <c r="M10" s="73" t="str">
        <f ca="1">IF(Data!D19="", "11. " &amp; LEFT(TRIM('Auto-questions'!D12),FIND("~",SUBSTITUTE('Auto-questions'!D12," ","~",LEN(TRIM('Auto-questions'!D12))-LEN(SUBSTITUTE(TRIM('Auto-questions'!D12)," ",""))))-1),"11. " &amp; Data!D19)</f>
        <v>11. What is the capital of Greece?</v>
      </c>
      <c r="N10" s="74"/>
      <c r="O10" s="75"/>
      <c r="P10" s="20"/>
      <c r="Q10" s="20"/>
      <c r="R10" s="73" t="str">
        <f ca="1">IF(Data!D26="", "18. " &amp; LEFT(TRIM('Auto-questions'!D19),FIND("~",SUBSTITUTE('Auto-questions'!D19," ","~",LEN(TRIM('Auto-questions'!D19))-LEN(SUBSTITUTE(TRIM('Auto-questions'!D19)," ",""))))-1),"18. " &amp; Data!D26)</f>
        <v>18. What is the capital of Monaco?</v>
      </c>
      <c r="S10" s="74"/>
      <c r="T10" s="75"/>
      <c r="U10" s="20"/>
    </row>
    <row r="11" spans="1:21" s="34" customFormat="1" ht="27" customHeight="1" x14ac:dyDescent="0.25">
      <c r="A11" s="28"/>
      <c r="B11" s="20"/>
      <c r="C11" s="76"/>
      <c r="D11" s="77"/>
      <c r="E11" s="78"/>
      <c r="F11" s="35"/>
      <c r="G11" s="29"/>
      <c r="H11" s="76"/>
      <c r="I11" s="77"/>
      <c r="J11" s="78"/>
      <c r="K11" s="29"/>
      <c r="L11" s="29"/>
      <c r="M11" s="76"/>
      <c r="N11" s="77"/>
      <c r="O11" s="78"/>
      <c r="P11" s="29"/>
      <c r="Q11" s="20"/>
      <c r="R11" s="76"/>
      <c r="S11" s="77"/>
      <c r="T11" s="78"/>
      <c r="U11" s="20"/>
    </row>
    <row r="12" spans="1:21" s="34" customFormat="1" ht="27" customHeight="1" x14ac:dyDescent="0.25">
      <c r="A12" s="28"/>
      <c r="B12" s="20"/>
      <c r="C12" s="79"/>
      <c r="D12" s="80"/>
      <c r="E12" s="81"/>
      <c r="F12" s="36"/>
      <c r="G12" s="29"/>
      <c r="H12" s="79"/>
      <c r="I12" s="80"/>
      <c r="J12" s="81"/>
      <c r="K12" s="29"/>
      <c r="L12" s="29"/>
      <c r="M12" s="79"/>
      <c r="N12" s="80"/>
      <c r="O12" s="81"/>
      <c r="P12" s="29"/>
      <c r="Q12" s="20"/>
      <c r="R12" s="76"/>
      <c r="S12" s="80"/>
      <c r="T12" s="81"/>
      <c r="U12" s="20"/>
    </row>
    <row r="13" spans="1:21" s="34" customFormat="1" ht="27" customHeight="1" x14ac:dyDescent="0.25">
      <c r="A13" s="28"/>
      <c r="B13" s="20"/>
      <c r="C13" s="37"/>
      <c r="D13" s="73" t="str">
        <f ca="1">IF(Data!D10="", "2. " &amp; LEFT(TRIM('Auto-questions'!D3),FIND("~",SUBSTITUTE('Auto-questions'!D3," ","~",LEN(TRIM('Auto-questions'!D3))-LEN(SUBSTITUTE(TRIM('Auto-questions'!D3)," ",""))))-1),"2. " &amp; Data!D10)</f>
        <v>2. What is the capital of the Netherlands?</v>
      </c>
      <c r="E13" s="74"/>
      <c r="F13" s="75"/>
      <c r="G13" s="29"/>
      <c r="H13" s="20"/>
      <c r="I13" s="73" t="str">
        <f ca="1">IF(Data!D16="", "8. " &amp; LEFT(TRIM('Auto-questions'!D9),FIND("~",SUBSTITUTE('Auto-questions'!D9," ","~",LEN(TRIM('Auto-questions'!D9))-LEN(SUBSTITUTE(TRIM('Auto-questions'!D9)," ",""))))-1),"8. " &amp; Data!D16)</f>
        <v>8. What is the capital of Estonia?</v>
      </c>
      <c r="J13" s="74"/>
      <c r="K13" s="75"/>
      <c r="L13" s="35"/>
      <c r="M13" s="38"/>
      <c r="N13" s="73" t="str">
        <f ca="1">IF(Data!D20="", "12. " &amp; LEFT(TRIM('Auto-questions'!D13),FIND("~",SUBSTITUTE('Auto-questions'!D13," ","~",LEN(TRIM('Auto-questions'!D13))-LEN(SUBSTITUTE(TRIM('Auto-questions'!D13)," ",""))))-1),"12. " &amp; Data!D20)</f>
        <v>12. What is the capital of Ukraine?</v>
      </c>
      <c r="O13" s="74"/>
      <c r="P13" s="75"/>
      <c r="Q13" s="29"/>
      <c r="R13" s="37"/>
      <c r="S13" s="74" t="str">
        <f ca="1">IF(Data!D25="", "17. " &amp; LEFT(TRIM('Auto-questions'!D18),FIND("~",SUBSTITUTE('Auto-questions'!D18," ","~",LEN(TRIM('Auto-questions'!D18))-LEN(SUBSTITUTE(TRIM('Auto-questions'!D18)," ",""))))-1),"17. " &amp; Data!D25)</f>
        <v>17. What is the capital of Bulgaria?</v>
      </c>
      <c r="T13" s="74"/>
      <c r="U13" s="75"/>
    </row>
    <row r="14" spans="1:21" s="34" customFormat="1" ht="27" customHeight="1" x14ac:dyDescent="0.25">
      <c r="A14" s="28"/>
      <c r="B14" s="20"/>
      <c r="C14" s="32"/>
      <c r="D14" s="76"/>
      <c r="E14" s="77"/>
      <c r="F14" s="78"/>
      <c r="G14" s="29"/>
      <c r="H14" s="20"/>
      <c r="I14" s="76"/>
      <c r="J14" s="77"/>
      <c r="K14" s="78"/>
      <c r="L14" s="35"/>
      <c r="M14" s="29"/>
      <c r="N14" s="76"/>
      <c r="O14" s="77"/>
      <c r="P14" s="78"/>
      <c r="Q14" s="29"/>
      <c r="R14" s="32"/>
      <c r="S14" s="77"/>
      <c r="T14" s="77"/>
      <c r="U14" s="78"/>
    </row>
    <row r="15" spans="1:21" s="34" customFormat="1" ht="27" customHeight="1" x14ac:dyDescent="0.25">
      <c r="A15" s="28"/>
      <c r="B15" s="20"/>
      <c r="C15" s="33"/>
      <c r="D15" s="79"/>
      <c r="E15" s="80"/>
      <c r="F15" s="81"/>
      <c r="G15" s="29"/>
      <c r="H15" s="29"/>
      <c r="I15" s="79"/>
      <c r="J15" s="80"/>
      <c r="K15" s="81"/>
      <c r="L15" s="21"/>
      <c r="M15" s="39"/>
      <c r="N15" s="79"/>
      <c r="O15" s="80"/>
      <c r="P15" s="81"/>
      <c r="Q15" s="29"/>
      <c r="R15" s="33"/>
      <c r="S15" s="80"/>
      <c r="T15" s="80"/>
      <c r="U15" s="81"/>
    </row>
    <row r="16" spans="1:21" s="34" customFormat="1" ht="27" customHeight="1" x14ac:dyDescent="0.25">
      <c r="A16" s="28"/>
      <c r="B16" s="32"/>
      <c r="C16" s="73" t="str">
        <f ca="1">IF(Data!D11="", "3. " &amp; LEFT(TRIM('Auto-questions'!D4),FIND("~",SUBSTITUTE('Auto-questions'!D4," ","~",LEN(TRIM('Auto-questions'!D4))-LEN(SUBSTITUTE(TRIM('Auto-questions'!D4)," ",""))))-1),"3. " &amp; Data!D11)</f>
        <v>3. What is the capital of Azerbaijan?</v>
      </c>
      <c r="D16" s="74"/>
      <c r="E16" s="75"/>
      <c r="F16" s="29"/>
      <c r="G16" s="32"/>
      <c r="H16" s="64" t="s">
        <v>66</v>
      </c>
      <c r="I16" s="65"/>
      <c r="J16" s="66"/>
      <c r="K16" s="38"/>
      <c r="L16" s="32"/>
      <c r="M16" s="73" t="str">
        <f ca="1">IF(Data!D21="", "13. " &amp; LEFT(TRIM('Auto-questions'!D14),FIND("~",SUBSTITUTE('Auto-questions'!D14," ","~",LEN(TRIM('Auto-questions'!D14))-LEN(SUBSTITUTE(TRIM('Auto-questions'!D14)," ",""))))-1),"13. " &amp; Data!D21)</f>
        <v>13. What is the capital of France?</v>
      </c>
      <c r="N16" s="74"/>
      <c r="O16" s="75"/>
      <c r="P16" s="35"/>
      <c r="Q16" s="29"/>
      <c r="R16" s="82" t="s">
        <v>10</v>
      </c>
      <c r="S16" s="83"/>
      <c r="T16" s="84"/>
      <c r="U16" s="29"/>
    </row>
    <row r="17" spans="1:21" s="34" customFormat="1" ht="27" customHeight="1" x14ac:dyDescent="0.25">
      <c r="A17" s="28"/>
      <c r="B17" s="32"/>
      <c r="C17" s="76"/>
      <c r="D17" s="77"/>
      <c r="E17" s="78"/>
      <c r="F17" s="29"/>
      <c r="G17" s="32"/>
      <c r="H17" s="67"/>
      <c r="I17" s="68"/>
      <c r="J17" s="69"/>
      <c r="K17" s="29"/>
      <c r="L17" s="32"/>
      <c r="M17" s="76"/>
      <c r="N17" s="77"/>
      <c r="O17" s="78"/>
      <c r="P17" s="35"/>
      <c r="Q17" s="29"/>
      <c r="R17" s="85"/>
      <c r="S17" s="86"/>
      <c r="T17" s="87"/>
      <c r="U17" s="29"/>
    </row>
    <row r="18" spans="1:21" ht="27" customHeight="1" x14ac:dyDescent="0.25">
      <c r="B18" s="32"/>
      <c r="C18" s="79"/>
      <c r="D18" s="80"/>
      <c r="E18" s="81"/>
      <c r="F18" s="29"/>
      <c r="G18" s="32"/>
      <c r="H18" s="70"/>
      <c r="I18" s="71"/>
      <c r="J18" s="72"/>
      <c r="K18" s="39"/>
      <c r="L18" s="32"/>
      <c r="M18" s="79"/>
      <c r="N18" s="80"/>
      <c r="O18" s="81"/>
      <c r="P18" s="36"/>
      <c r="Q18" s="29"/>
      <c r="R18" s="88"/>
      <c r="S18" s="89"/>
      <c r="T18" s="90"/>
      <c r="U18" s="29"/>
    </row>
    <row r="19" spans="1:21" ht="27" customHeight="1" x14ac:dyDescent="0.25">
      <c r="B19" s="29"/>
      <c r="C19" s="37"/>
      <c r="D19" s="73" t="str">
        <f ca="1">IF(Data!D12="", "4. " &amp; LEFT(TRIM('Auto-questions'!D5),FIND("~",SUBSTITUTE('Auto-questions'!D5," ","~",LEN(TRIM('Auto-questions'!D5))-LEN(SUBSTITUTE(TRIM('Auto-questions'!D5)," ",""))))-1),"4. " &amp; Data!D12)</f>
        <v>4. What is the capital of Monaco?</v>
      </c>
      <c r="E19" s="74"/>
      <c r="F19" s="75"/>
      <c r="G19" s="40"/>
      <c r="H19" s="40"/>
      <c r="I19" s="73" t="str">
        <f ca="1">IF(Data!D15="", "7. " &amp; LEFT(TRIM('Auto-questions'!D8),FIND("~",SUBSTITUTE('Auto-questions'!D8," ","~",LEN(TRIM('Auto-questions'!D8))-LEN(SUBSTITUTE(TRIM('Auto-questions'!D8)," ",""))))-1),"7. " &amp; Data!D15)</f>
        <v>7. What is the capital of Estonia?</v>
      </c>
      <c r="J19" s="74"/>
      <c r="K19" s="75"/>
      <c r="L19" s="41"/>
      <c r="M19" s="29"/>
      <c r="N19" s="73" t="str">
        <f ca="1">IF(Data!D22="", "14. " &amp; LEFT(TRIM('Auto-questions'!D15),FIND("~",SUBSTITUTE('Auto-questions'!D15," ","~",LEN(TRIM('Auto-questions'!D15))-LEN(SUBSTITUTE(TRIM('Auto-questions'!D15)," ",""))))-1),"14. " &amp; Data!D22)</f>
        <v>14. What is the capital of Poland?</v>
      </c>
      <c r="O19" s="74"/>
      <c r="P19" s="75"/>
      <c r="Q19" s="35"/>
      <c r="R19" s="38"/>
      <c r="S19" s="73" t="str">
        <f ca="1">IF(Data!D24="", "16. " &amp; LEFT(TRIM('Auto-questions'!D17),FIND("~",SUBSTITUTE('Auto-questions'!D17," ","~",LEN(TRIM('Auto-questions'!D17))-LEN(SUBSTITUTE(TRIM('Auto-questions'!D17)," ",""))))-1),"16. " &amp; Data!D24)</f>
        <v>16. What is the capital of Belgium?</v>
      </c>
      <c r="T19" s="74"/>
      <c r="U19" s="75"/>
    </row>
    <row r="20" spans="1:21" ht="27" customHeight="1" x14ac:dyDescent="0.25">
      <c r="B20" s="40"/>
      <c r="C20" s="32"/>
      <c r="D20" s="76"/>
      <c r="E20" s="77"/>
      <c r="F20" s="78"/>
      <c r="G20" s="40"/>
      <c r="H20" s="40"/>
      <c r="I20" s="76"/>
      <c r="J20" s="77"/>
      <c r="K20" s="78"/>
      <c r="L20" s="40"/>
      <c r="M20" s="29"/>
      <c r="N20" s="76"/>
      <c r="O20" s="77"/>
      <c r="P20" s="78"/>
      <c r="Q20" s="35"/>
      <c r="R20" s="29"/>
      <c r="S20" s="76"/>
      <c r="T20" s="77"/>
      <c r="U20" s="78"/>
    </row>
    <row r="21" spans="1:21" ht="27" customHeight="1" x14ac:dyDescent="0.25">
      <c r="B21" s="40"/>
      <c r="C21" s="32"/>
      <c r="D21" s="79"/>
      <c r="E21" s="80"/>
      <c r="F21" s="81"/>
      <c r="G21" s="42"/>
      <c r="H21" s="29"/>
      <c r="I21" s="79"/>
      <c r="J21" s="80"/>
      <c r="K21" s="81"/>
      <c r="L21" s="29"/>
      <c r="M21" s="29"/>
      <c r="N21" s="79"/>
      <c r="O21" s="80"/>
      <c r="P21" s="81"/>
      <c r="Q21" s="36"/>
      <c r="R21" s="39"/>
      <c r="S21" s="79"/>
      <c r="T21" s="80"/>
      <c r="U21" s="81"/>
    </row>
    <row r="22" spans="1:21" ht="27" customHeight="1" x14ac:dyDescent="0.25">
      <c r="B22" s="29"/>
      <c r="C22" s="29"/>
      <c r="D22" s="37"/>
      <c r="E22" s="73" t="str">
        <f ca="1">IF(Data!D13="", "5. " &amp; LEFT(TRIM('Auto-questions'!D6),FIND("~",SUBSTITUTE('Auto-questions'!D6," ","~",LEN(TRIM('Auto-questions'!D6))-LEN(SUBSTITUTE(TRIM('Auto-questions'!D6)," ",""))))-1),"5. " &amp; Data!D13)</f>
        <v>5. What is the capital of Belgium?</v>
      </c>
      <c r="F22" s="74"/>
      <c r="G22" s="75"/>
      <c r="H22" s="73" t="str">
        <f ca="1">IF(Data!D14="", "6. " &amp; LEFT(TRIM('Auto-questions'!D7),FIND("~",SUBSTITUTE('Auto-questions'!D7," ","~",LEN(TRIM('Auto-questions'!D7))-LEN(SUBSTITUTE(TRIM('Auto-questions'!D7)," ",""))))-1),"6. " &amp; Data!D14)</f>
        <v>6. What is the capital of Bosnia and Herzegovina?</v>
      </c>
      <c r="I22" s="74"/>
      <c r="J22" s="75"/>
      <c r="K22" s="20"/>
      <c r="L22" s="29"/>
      <c r="M22" s="29"/>
      <c r="N22" s="20"/>
      <c r="O22" s="64" t="s">
        <v>66</v>
      </c>
      <c r="P22" s="65"/>
      <c r="Q22" s="66"/>
      <c r="R22" s="73" t="str">
        <f ca="1">IF(Data!D23="", "15. " &amp; LEFT(TRIM('Auto-questions'!D16),FIND("~",SUBSTITUTE('Auto-questions'!D16," ","~",LEN(TRIM('Auto-questions'!D16))-LEN(SUBSTITUTE(TRIM('Auto-questions'!D16)," ",""))))-1),"15. " &amp; Data!D23)</f>
        <v>15. What is the capital of Vatican City?</v>
      </c>
      <c r="S22" s="74"/>
      <c r="T22" s="75"/>
      <c r="U22" s="29"/>
    </row>
    <row r="23" spans="1:21" ht="27" customHeight="1" x14ac:dyDescent="0.25">
      <c r="B23" s="29"/>
      <c r="C23" s="29"/>
      <c r="D23" s="32"/>
      <c r="E23" s="76"/>
      <c r="F23" s="77"/>
      <c r="G23" s="78"/>
      <c r="H23" s="76"/>
      <c r="I23" s="77"/>
      <c r="J23" s="78"/>
      <c r="K23" s="29"/>
      <c r="L23" s="29"/>
      <c r="M23" s="23"/>
      <c r="N23" s="23"/>
      <c r="O23" s="67"/>
      <c r="P23" s="68"/>
      <c r="Q23" s="69"/>
      <c r="R23" s="76"/>
      <c r="S23" s="77"/>
      <c r="T23" s="78"/>
      <c r="U23" s="29"/>
    </row>
    <row r="24" spans="1:21" ht="27" customHeight="1" x14ac:dyDescent="0.25">
      <c r="B24" s="29"/>
      <c r="C24" s="29"/>
      <c r="D24" s="32"/>
      <c r="E24" s="79"/>
      <c r="F24" s="80"/>
      <c r="G24" s="81"/>
      <c r="H24" s="79"/>
      <c r="I24" s="80"/>
      <c r="J24" s="81"/>
      <c r="K24" s="29"/>
      <c r="L24" s="29"/>
      <c r="M24" s="23"/>
      <c r="N24" s="23"/>
      <c r="O24" s="70"/>
      <c r="P24" s="71"/>
      <c r="Q24" s="72"/>
      <c r="R24" s="79"/>
      <c r="S24" s="80"/>
      <c r="T24" s="81"/>
      <c r="U24" s="29"/>
    </row>
    <row r="25" spans="1:21" ht="14.25" customHeight="1" x14ac:dyDescent="0.25">
      <c r="B25" s="29"/>
      <c r="C25" s="29"/>
      <c r="D25" s="29"/>
      <c r="E25" s="29"/>
      <c r="F25" s="23"/>
      <c r="G25" s="23"/>
      <c r="H25" s="23"/>
      <c r="I25" s="23"/>
      <c r="J25" s="29"/>
      <c r="K25" s="29"/>
      <c r="L25" s="23"/>
      <c r="M25" s="23"/>
      <c r="N25" s="29"/>
      <c r="O25" s="29"/>
      <c r="P25" s="23"/>
      <c r="Q25" s="24"/>
      <c r="R25" s="24"/>
      <c r="S25" s="29"/>
      <c r="T25" s="29"/>
      <c r="U25" s="24"/>
    </row>
    <row r="26" spans="1:21" ht="22.5" customHeight="1" x14ac:dyDescent="0.25">
      <c r="B26" s="38"/>
      <c r="C26" s="61" t="str">
        <f ca="1">IF(Data!E9="", "1. " &amp; IF(ISERR(FIND(" ",'Auto-questions'!D2)),"",RIGHT('Auto-questions'!D2,LEN('Auto-questions'!D2)-FIND("*",SUBSTITUTE('Auto-questions'!D2," ","*",LEN('Auto-questions'!D2)-LEN(SUBSTITUTE('Auto-questions'!D2," ","")))))),"1. " &amp; Data!E9)</f>
        <v>1. Tallinn</v>
      </c>
      <c r="D26" s="62"/>
      <c r="E26" s="63"/>
      <c r="F26" s="61" t="str">
        <f ca="1">IF(Data!E12="", "4. " &amp; IF(ISERR(FIND(" ",'Auto-questions'!D5)),"",RIGHT('Auto-questions'!D5,LEN('Auto-questions'!D5)-FIND("*",SUBSTITUTE('Auto-questions'!D5," ","*",LEN('Auto-questions'!D5)-LEN(SUBSTITUTE('Auto-questions'!D5," ","")))))),"4. " &amp; Data!E12)</f>
        <v>4. Monaco</v>
      </c>
      <c r="G26" s="62"/>
      <c r="H26" s="63"/>
      <c r="I26" s="61" t="str">
        <f ca="1">IF(Data!E15="", "7. " &amp; IF(ISERR(FIND(" ",'Auto-questions'!D8)),"",RIGHT('Auto-questions'!D8,LEN('Auto-questions'!D8)-FIND("*",SUBSTITUTE('Auto-questions'!D8," ","*",LEN('Auto-questions'!D8)-LEN(SUBSTITUTE('Auto-questions'!D8," ","")))))),"7. " &amp; Data!E15)</f>
        <v>7. Tallinn</v>
      </c>
      <c r="J26" s="62"/>
      <c r="K26" s="63"/>
      <c r="L26" s="61" t="str">
        <f ca="1">IF(Data!E18="", "10. " &amp; IF(ISERR(FIND(" ",'Auto-questions'!D11)),"",RIGHT('Auto-questions'!D11,LEN('Auto-questions'!D11)-FIND("*",SUBSTITUTE('Auto-questions'!D11," ","*",LEN('Auto-questions'!D11)-LEN(SUBSTITUTE('Auto-questions'!D11," ","")))))),"10. " &amp; Data!E18)</f>
        <v>10. San_Marino</v>
      </c>
      <c r="M26" s="62"/>
      <c r="N26" s="63"/>
      <c r="O26" s="61" t="str">
        <f ca="1">IF(Data!E21="", "13. " &amp; IF(ISERR(FIND(" ",'Auto-questions'!D14)),"",RIGHT('Auto-questions'!D14,LEN('Auto-questions'!D14)-FIND("*",SUBSTITUTE('Auto-questions'!D14," ","*",LEN('Auto-questions'!D14)-LEN(SUBSTITUTE('Auto-questions'!D14," ","")))))),"13. " &amp; Data!E21)</f>
        <v>13. Paris</v>
      </c>
      <c r="P26" s="62"/>
      <c r="Q26" s="63"/>
      <c r="R26" s="61" t="str">
        <f ca="1">IF(Data!E24="", "16. " &amp; IF(ISERR(FIND(" ",'Auto-questions'!D17)),"",RIGHT('Auto-questions'!D17,LEN('Auto-questions'!D17)-FIND("*",SUBSTITUTE('Auto-questions'!D17," ","*",LEN('Auto-questions'!D17)-LEN(SUBSTITUTE('Auto-questions'!D17," ","")))))),"16. " &amp; Data!E24)</f>
        <v>16. Brussels</v>
      </c>
      <c r="S26" s="62"/>
      <c r="T26" s="63"/>
      <c r="U26" s="25"/>
    </row>
    <row r="27" spans="1:21" ht="22.5" customHeight="1" x14ac:dyDescent="0.25">
      <c r="B27" s="23"/>
      <c r="C27" s="61" t="str">
        <f ca="1">IF(Data!E10="", "2. " &amp; IF(ISERR(FIND(" ",'Auto-questions'!D3)),"",RIGHT('Auto-questions'!D3,LEN('Auto-questions'!D3)-FIND("*",SUBSTITUTE('Auto-questions'!D3," ","*",LEN('Auto-questions'!D3)-LEN(SUBSTITUTE('Auto-questions'!D3," ","")))))),"2. " &amp; Data!E10)</f>
        <v>2. Amsterdam/The_Hague</v>
      </c>
      <c r="D27" s="62"/>
      <c r="E27" s="63"/>
      <c r="F27" s="61" t="str">
        <f ca="1">IF(Data!E13="", "5. " &amp; IF(ISERR(FIND(" ",'Auto-questions'!D6)),"",RIGHT('Auto-questions'!D6,LEN('Auto-questions'!D6)-FIND("*",SUBSTITUTE('Auto-questions'!D6," ","*",LEN('Auto-questions'!D6)-LEN(SUBSTITUTE('Auto-questions'!D6," ","")))))),"5. " &amp; Data!E13)</f>
        <v>5. Brussels</v>
      </c>
      <c r="G27" s="62"/>
      <c r="H27" s="63"/>
      <c r="I27" s="61" t="str">
        <f ca="1">IF(Data!E16="", "8. " &amp; IF(ISERR(FIND(" ",'Auto-questions'!D9)),"",RIGHT('Auto-questions'!D9,LEN('Auto-questions'!D9)-FIND("*",SUBSTITUTE('Auto-questions'!D9," ","*",LEN('Auto-questions'!D9)-LEN(SUBSTITUTE('Auto-questions'!D9," ","")))))),"8. " &amp; Data!E16)</f>
        <v>8. Tallinn</v>
      </c>
      <c r="J27" s="62"/>
      <c r="K27" s="63"/>
      <c r="L27" s="61" t="str">
        <f ca="1">IF(Data!E19="", "11. " &amp; IF(ISERR(FIND(" ",'Auto-questions'!D12)),"",RIGHT('Auto-questions'!D12,LEN('Auto-questions'!D12)-FIND("*",SUBSTITUTE('Auto-questions'!D12," ","*",LEN('Auto-questions'!D12)-LEN(SUBSTITUTE('Auto-questions'!D12," ","")))))),"11. " &amp; Data!E19)</f>
        <v>11. Athens</v>
      </c>
      <c r="M27" s="62"/>
      <c r="N27" s="63"/>
      <c r="O27" s="61" t="str">
        <f ca="1">IF(Data!E22="", "14. " &amp; IF(ISERR(FIND(" ",'Auto-questions'!D15)),"",RIGHT('Auto-questions'!D15,LEN('Auto-questions'!D15)-FIND("*",SUBSTITUTE('Auto-questions'!D15," ","*",LEN('Auto-questions'!D15)-LEN(SUBSTITUTE('Auto-questions'!D15," ","")))))),"14. " &amp; Data!E22)</f>
        <v>14. Warsaw</v>
      </c>
      <c r="P27" s="62"/>
      <c r="Q27" s="63"/>
      <c r="R27" s="61" t="str">
        <f ca="1">IF(Data!E25="", "17. " &amp; IF(ISERR(FIND(" ",'Auto-questions'!D18)),"",RIGHT('Auto-questions'!D18,LEN('Auto-questions'!D18)-FIND("*",SUBSTITUTE('Auto-questions'!D18," ","*",LEN('Auto-questions'!D18)-LEN(SUBSTITUTE('Auto-questions'!D18," ","")))))),"17. " &amp; Data!E25)</f>
        <v>17. Sofia</v>
      </c>
      <c r="S27" s="62"/>
      <c r="T27" s="63"/>
      <c r="U27" s="24"/>
    </row>
    <row r="28" spans="1:21" ht="22.5" customHeight="1" x14ac:dyDescent="0.25">
      <c r="B28" s="29"/>
      <c r="C28" s="61" t="str">
        <f ca="1">IF(Data!E11="", "3. " &amp; IF(ISERR(FIND(" ",'Auto-questions'!D4)),"",RIGHT('Auto-questions'!D4,LEN('Auto-questions'!D4)-FIND("*",SUBSTITUTE('Auto-questions'!D4," ","*",LEN('Auto-questions'!D4)-LEN(SUBSTITUTE('Auto-questions'!D4," ","")))))),"3. " &amp; Data!E11)</f>
        <v>3. Baku</v>
      </c>
      <c r="D28" s="62"/>
      <c r="E28" s="63"/>
      <c r="F28" s="61" t="str">
        <f ca="1">IF(Data!E14="", "6. " &amp; IF(ISERR(FIND(" ",'Auto-questions'!D7)),"",RIGHT('Auto-questions'!D7,LEN('Auto-questions'!D7)-FIND("*",SUBSTITUTE('Auto-questions'!D7," ","*",LEN('Auto-questions'!D7)-LEN(SUBSTITUTE('Auto-questions'!D7," ","")))))),"6. " &amp; Data!E14)</f>
        <v>6. Sarajevo</v>
      </c>
      <c r="G28" s="62"/>
      <c r="H28" s="63"/>
      <c r="I28" s="61" t="str">
        <f ca="1">IF(Data!E17="", "9. " &amp; IF(ISERR(FIND(" ",'Auto-questions'!D10)),"",RIGHT('Auto-questions'!D10,LEN('Auto-questions'!D10)-FIND("*",SUBSTITUTE('Auto-questions'!D10," ","*",LEN('Auto-questions'!D10)-LEN(SUBSTITUTE('Auto-questions'!D10," ","")))))),"9. " &amp; Data!E17)</f>
        <v>9. Brussels</v>
      </c>
      <c r="J28" s="62"/>
      <c r="K28" s="63"/>
      <c r="L28" s="61" t="str">
        <f ca="1">IF(Data!E20="", "12. " &amp; IF(ISERR(FIND(" ",'Auto-questions'!D13)),"",RIGHT('Auto-questions'!D13,LEN('Auto-questions'!D13)-FIND("*",SUBSTITUTE('Auto-questions'!D13," ","*",LEN('Auto-questions'!D13)-LEN(SUBSTITUTE('Auto-questions'!D13," ","")))))),"12. " &amp; Data!E20)</f>
        <v>12. Kyiv</v>
      </c>
      <c r="M28" s="62"/>
      <c r="N28" s="63"/>
      <c r="O28" s="61" t="str">
        <f ca="1">IF(Data!E23="", "15. " &amp; IF(ISERR(FIND(" ",'Auto-questions'!D16)),"",RIGHT('Auto-questions'!D16,LEN('Auto-questions'!D16)-FIND("*",SUBSTITUTE('Auto-questions'!D16," ","*",LEN('Auto-questions'!D16)-LEN(SUBSTITUTE('Auto-questions'!D16," ","")))))),"15. " &amp; Data!E23)</f>
        <v>15. Vatican_City</v>
      </c>
      <c r="P28" s="62"/>
      <c r="Q28" s="63"/>
      <c r="R28" s="61" t="str">
        <f ca="1">IF(Data!E26="", "18. " &amp; IF(ISERR(FIND(" ",'Auto-questions'!D19)),"",RIGHT('Auto-questions'!D19,LEN('Auto-questions'!D19)-FIND("*",SUBSTITUTE('Auto-questions'!D19," ","*",LEN('Auto-questions'!D19)-LEN(SUBSTITUTE('Auto-questions'!D19," ","")))))),"18. " &amp; Data!E26)</f>
        <v>18. Monaco</v>
      </c>
      <c r="S28" s="62"/>
      <c r="T28" s="63"/>
      <c r="U28" s="29"/>
    </row>
    <row r="29" spans="1:21" ht="22.5" customHeight="1" x14ac:dyDescent="0.25">
      <c r="B29" s="106" t="s">
        <v>65</v>
      </c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</row>
    <row r="30" spans="1:21" ht="25.5" hidden="1" customHeight="1" x14ac:dyDescent="0.25"/>
    <row r="31" spans="1:21" ht="25.5" hidden="1" customHeight="1" x14ac:dyDescent="0.25"/>
    <row r="32" spans="1:21" ht="25.5" hidden="1" customHeight="1" x14ac:dyDescent="0.25"/>
    <row r="33" ht="25.5" hidden="1" customHeight="1" x14ac:dyDescent="0.25"/>
    <row r="34" ht="25.5" hidden="1" customHeight="1" x14ac:dyDescent="0.25"/>
    <row r="35" ht="25.5" hidden="1" customHeight="1" x14ac:dyDescent="0.25"/>
    <row r="36" ht="25.5" hidden="1" customHeight="1" x14ac:dyDescent="0.25"/>
    <row r="37" ht="25.5" hidden="1" customHeight="1" x14ac:dyDescent="0.25"/>
    <row r="38" ht="25.5" hidden="1" customHeight="1" x14ac:dyDescent="0.25"/>
    <row r="39" ht="25.5" hidden="1" customHeight="1" x14ac:dyDescent="0.25"/>
    <row r="40" ht="25.5" hidden="1" customHeight="1" x14ac:dyDescent="0.25"/>
    <row r="41" ht="25.5" hidden="1" customHeight="1" x14ac:dyDescent="0.25"/>
    <row r="42" ht="25.5" hidden="1" customHeight="1" x14ac:dyDescent="0.25"/>
    <row r="43" ht="25.5" hidden="1" customHeight="1" x14ac:dyDescent="0.25"/>
    <row r="44" ht="25.5" hidden="1" customHeight="1" x14ac:dyDescent="0.25"/>
    <row r="45" ht="25.5" hidden="1" customHeight="1" x14ac:dyDescent="0.25"/>
    <row r="46" ht="25.5" hidden="1" customHeight="1" x14ac:dyDescent="0.25"/>
    <row r="47" ht="25.5" hidden="1" customHeight="1" x14ac:dyDescent="0.25"/>
  </sheetData>
  <mergeCells count="47">
    <mergeCell ref="R1:U3"/>
    <mergeCell ref="R4:U5"/>
    <mergeCell ref="K1:Q3"/>
    <mergeCell ref="K4:Q5"/>
    <mergeCell ref="B29:U29"/>
    <mergeCell ref="I19:K21"/>
    <mergeCell ref="D19:F21"/>
    <mergeCell ref="H22:J24"/>
    <mergeCell ref="E22:G24"/>
    <mergeCell ref="C26:E26"/>
    <mergeCell ref="C27:E27"/>
    <mergeCell ref="C28:E28"/>
    <mergeCell ref="F26:H26"/>
    <mergeCell ref="O22:Q24"/>
    <mergeCell ref="L26:N26"/>
    <mergeCell ref="L27:N27"/>
    <mergeCell ref="S19:U21"/>
    <mergeCell ref="R26:T26"/>
    <mergeCell ref="R27:T27"/>
    <mergeCell ref="R28:T28"/>
    <mergeCell ref="N19:P21"/>
    <mergeCell ref="L28:N28"/>
    <mergeCell ref="O26:Q26"/>
    <mergeCell ref="O27:Q27"/>
    <mergeCell ref="O28:Q28"/>
    <mergeCell ref="R22:T24"/>
    <mergeCell ref="H16:J18"/>
    <mergeCell ref="C16:E18"/>
    <mergeCell ref="R16:T18"/>
    <mergeCell ref="R10:T12"/>
    <mergeCell ref="S7:U9"/>
    <mergeCell ref="S13:U15"/>
    <mergeCell ref="I13:K15"/>
    <mergeCell ref="B7:D9"/>
    <mergeCell ref="C10:E12"/>
    <mergeCell ref="D13:F15"/>
    <mergeCell ref="H10:J12"/>
    <mergeCell ref="I7:K9"/>
    <mergeCell ref="L7:N9"/>
    <mergeCell ref="M10:O12"/>
    <mergeCell ref="N13:P15"/>
    <mergeCell ref="M16:O18"/>
    <mergeCell ref="F27:H27"/>
    <mergeCell ref="F28:H28"/>
    <mergeCell ref="I26:K26"/>
    <mergeCell ref="I27:K27"/>
    <mergeCell ref="I28:K28"/>
  </mergeCells>
  <pageMargins left="0.23622047244094491" right="0.23622047244094491" top="0.74803149606299213" bottom="0.74803149606299213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zoomScaleNormal="100" workbookViewId="0"/>
  </sheetViews>
  <sheetFormatPr defaultColWidth="0" defaultRowHeight="15" customHeight="1" zeroHeight="1" x14ac:dyDescent="0.25"/>
  <cols>
    <col min="1" max="1" width="1.7109375" customWidth="1"/>
    <col min="2" max="2" width="173.85546875" customWidth="1"/>
    <col min="3" max="3" width="1.7109375" customWidth="1"/>
    <col min="4" max="16384" width="9.140625" hidden="1"/>
  </cols>
  <sheetData>
    <row r="1" spans="1:3" ht="9" customHeight="1" x14ac:dyDescent="0.25">
      <c r="A1" s="2"/>
      <c r="B1" s="2"/>
      <c r="C1" s="2"/>
    </row>
    <row r="2" spans="1:3" ht="21.75" customHeight="1" x14ac:dyDescent="0.25">
      <c r="A2" s="2"/>
      <c r="B2" s="14" t="s">
        <v>6</v>
      </c>
      <c r="C2" s="2"/>
    </row>
    <row r="3" spans="1:3" ht="21.75" customHeight="1" x14ac:dyDescent="0.25">
      <c r="A3" s="2"/>
      <c r="B3" s="50" t="s">
        <v>74</v>
      </c>
      <c r="C3" s="2"/>
    </row>
    <row r="4" spans="1:3" ht="31.5" customHeight="1" x14ac:dyDescent="0.25">
      <c r="A4" s="2"/>
      <c r="B4" s="44" t="s">
        <v>63</v>
      </c>
      <c r="C4" s="2"/>
    </row>
    <row r="5" spans="1:3" ht="46.5" customHeight="1" x14ac:dyDescent="0.25">
      <c r="A5" s="2"/>
      <c r="B5" s="44" t="s">
        <v>64</v>
      </c>
      <c r="C5" s="2"/>
    </row>
    <row r="6" spans="1:3" ht="9" customHeight="1" x14ac:dyDescent="0.25">
      <c r="A6" s="2"/>
      <c r="B6" s="2"/>
      <c r="C6" s="2"/>
    </row>
    <row r="7" spans="1:3" ht="30" hidden="1" customHeight="1" x14ac:dyDescent="0.25"/>
    <row r="8" spans="1:3" ht="21.75" hidden="1" customHeight="1" x14ac:dyDescent="0.25"/>
    <row r="9" spans="1:3" ht="21.75" hidden="1" customHeight="1" x14ac:dyDescent="0.25"/>
    <row r="10" spans="1:3" hidden="1" x14ac:dyDescent="0.25"/>
    <row r="11" spans="1:3" hidden="1" x14ac:dyDescent="0.25"/>
    <row r="12" spans="1:3" hidden="1" x14ac:dyDescent="0.25"/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t="15" hidden="1" customHeight="1" x14ac:dyDescent="0.25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3"/>
  <sheetViews>
    <sheetView zoomScaleNormal="100" workbookViewId="0"/>
  </sheetViews>
  <sheetFormatPr defaultColWidth="0" defaultRowHeight="15" zeroHeight="1" x14ac:dyDescent="0.25"/>
  <cols>
    <col min="1" max="1" width="1.7109375" style="5" customWidth="1"/>
    <col min="2" max="2" width="169.28515625" customWidth="1"/>
    <col min="3" max="3" width="1.7109375" customWidth="1"/>
    <col min="4" max="16384" width="9.140625" hidden="1"/>
  </cols>
  <sheetData>
    <row r="1" spans="1:16384" ht="9" customHeight="1" x14ac:dyDescent="0.25">
      <c r="A1" s="2"/>
      <c r="B1" s="2"/>
      <c r="C1" s="2"/>
    </row>
    <row r="2" spans="1:16384" ht="24" customHeight="1" x14ac:dyDescent="0.25">
      <c r="A2" s="2"/>
      <c r="B2" s="14" t="s">
        <v>5</v>
      </c>
      <c r="C2" s="2"/>
    </row>
    <row r="3" spans="1:16384" s="17" customFormat="1" ht="28.5" customHeight="1" x14ac:dyDescent="0.2">
      <c r="A3" s="16"/>
      <c r="B3" s="18" t="s">
        <v>72</v>
      </c>
      <c r="C3" s="16"/>
    </row>
    <row r="4" spans="1:16384" s="17" customFormat="1" ht="28.5" customHeight="1" x14ac:dyDescent="0.2">
      <c r="A4" s="16"/>
      <c r="B4" s="18" t="s">
        <v>73</v>
      </c>
      <c r="C4" s="16"/>
    </row>
    <row r="5" spans="1:16384" s="17" customFormat="1" ht="28.5" customHeight="1" x14ac:dyDescent="0.2">
      <c r="A5" s="16"/>
      <c r="B5" s="19" t="s">
        <v>68</v>
      </c>
      <c r="C5" s="16"/>
    </row>
    <row r="6" spans="1:16384" s="17" customFormat="1" ht="28.5" customHeight="1" x14ac:dyDescent="0.2">
      <c r="A6" s="16"/>
      <c r="B6" s="18" t="s">
        <v>69</v>
      </c>
      <c r="C6" s="16"/>
    </row>
    <row r="7" spans="1:16384" s="17" customFormat="1" ht="28.5" customHeight="1" x14ac:dyDescent="0.2">
      <c r="A7" s="16"/>
      <c r="B7" s="18" t="s">
        <v>70</v>
      </c>
      <c r="C7" s="16"/>
    </row>
    <row r="8" spans="1:16384" s="17" customFormat="1" ht="28.5" customHeight="1" x14ac:dyDescent="0.2">
      <c r="A8" s="16"/>
      <c r="B8" s="18" t="s">
        <v>71</v>
      </c>
      <c r="C8" s="16"/>
    </row>
    <row r="9" spans="1:16384" s="5" customFormat="1" ht="15" customHeight="1" x14ac:dyDescent="0.25">
      <c r="A9" s="2"/>
      <c r="B9" s="2"/>
      <c r="C9" s="2"/>
    </row>
    <row r="10" spans="1:16384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pans="1:1638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pans="1:16384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pans="1:16384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spans="1:16384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  <c r="XFD14" s="2"/>
    </row>
    <row r="15" spans="1:16384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spans="1:16384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2"/>
    </row>
    <row r="17" spans="1:16384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2"/>
    </row>
    <row r="18" spans="1:1638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spans="1:1638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pans="1:1638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  <c r="XFD20" s="2"/>
    </row>
    <row r="21" spans="1:1638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  <c r="XFD21" s="2"/>
    </row>
    <row r="22" spans="1:1638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pans="1:16384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  <c r="XFD23" s="2"/>
    </row>
    <row r="24" spans="1:16384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  <c r="XFD24" s="2"/>
    </row>
    <row r="25" spans="1:16384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  <c r="XFD25" s="2"/>
    </row>
    <row r="26" spans="1:16384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  <c r="XFD26" s="2"/>
    </row>
    <row r="27" spans="1:16384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  <c r="XFC27" s="2"/>
      <c r="XFD27" s="2"/>
    </row>
    <row r="28" spans="1:16384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  <c r="XFC28" s="2"/>
      <c r="XFD28" s="2"/>
    </row>
    <row r="29" spans="1:16384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  <c r="XFC29" s="2"/>
      <c r="XFD29" s="2"/>
    </row>
    <row r="30" spans="1:16384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  <c r="XFC30" s="2"/>
      <c r="XFD30" s="2"/>
    </row>
    <row r="31" spans="1:16384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  <c r="XFB31" s="2"/>
      <c r="XFC31" s="2"/>
      <c r="XFD31" s="2"/>
    </row>
    <row r="32" spans="1:16384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  <c r="XFB32" s="2"/>
      <c r="XFC32" s="2"/>
      <c r="XFD32" s="2"/>
    </row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98"/>
  <sheetViews>
    <sheetView showGridLines="0" workbookViewId="0"/>
  </sheetViews>
  <sheetFormatPr defaultColWidth="0" defaultRowHeight="15" zeroHeight="1" x14ac:dyDescent="0.25"/>
  <cols>
    <col min="1" max="1" width="9" style="7" customWidth="1"/>
    <col min="2" max="2" width="62.5703125" style="26" customWidth="1"/>
    <col min="3" max="3" width="9.140625" style="7" hidden="1" customWidth="1"/>
    <col min="4" max="4" width="58" style="7" hidden="1" customWidth="1"/>
    <col min="5" max="5" width="99.42578125" style="7" customWidth="1"/>
    <col min="6" max="9" width="0" style="7" hidden="1" customWidth="1"/>
    <col min="10" max="16383" width="9.140625" style="7" hidden="1"/>
    <col min="16384" max="16384" width="6" style="7" hidden="1" customWidth="1"/>
  </cols>
  <sheetData>
    <row r="1" spans="1:5" s="6" customFormat="1" ht="53.25" customHeight="1" thickTop="1" thickBot="1" x14ac:dyDescent="0.3">
      <c r="A1" s="45" t="s">
        <v>2</v>
      </c>
      <c r="B1" s="46" t="s">
        <v>67</v>
      </c>
      <c r="C1" s="47" t="s">
        <v>3</v>
      </c>
      <c r="D1" s="47" t="s">
        <v>4</v>
      </c>
      <c r="E1" s="107" t="s">
        <v>7</v>
      </c>
    </row>
    <row r="2" spans="1:5" ht="21" customHeight="1" thickTop="1" thickBot="1" x14ac:dyDescent="0.3">
      <c r="A2" s="48">
        <v>1</v>
      </c>
      <c r="B2" s="51" t="s">
        <v>14</v>
      </c>
      <c r="C2" s="48">
        <f ca="1">RANDBETWEEN(1,49)</f>
        <v>13</v>
      </c>
      <c r="D2" s="48" t="str">
        <f ca="1">INDEX(B:B,MATCH(C2,A:A,0))</f>
        <v>What is the capital of Estonia? Tallinn</v>
      </c>
      <c r="E2" s="108"/>
    </row>
    <row r="3" spans="1:5" ht="21" customHeight="1" thickTop="1" thickBot="1" x14ac:dyDescent="0.3">
      <c r="A3" s="48">
        <v>2</v>
      </c>
      <c r="B3" s="51" t="s">
        <v>15</v>
      </c>
      <c r="C3" s="48">
        <f t="shared" ref="C3:C50" ca="1" si="0">RANDBETWEEN(1,49)</f>
        <v>33</v>
      </c>
      <c r="D3" s="48" t="str">
        <f ca="1">INDEX(B:B,MATCH(C3,A:A,0))</f>
        <v>What is the capital of the Netherlands? Amsterdam/The_Hague</v>
      </c>
      <c r="E3" s="108"/>
    </row>
    <row r="4" spans="1:5" ht="21" customHeight="1" thickTop="1" thickBot="1" x14ac:dyDescent="0.3">
      <c r="A4" s="48">
        <v>3</v>
      </c>
      <c r="B4" s="51" t="s">
        <v>16</v>
      </c>
      <c r="C4" s="48">
        <f t="shared" ca="1" si="0"/>
        <v>4</v>
      </c>
      <c r="D4" s="48" t="str">
        <f ca="1">INDEX(B:B,MATCH(C4,A:A,0))</f>
        <v>What is the capital of Azerbaijan? Baku</v>
      </c>
      <c r="E4" s="108"/>
    </row>
    <row r="5" spans="1:5" ht="21" customHeight="1" thickTop="1" thickBot="1" x14ac:dyDescent="0.3">
      <c r="A5" s="49">
        <v>4</v>
      </c>
      <c r="B5" s="51" t="s">
        <v>17</v>
      </c>
      <c r="C5" s="48">
        <f t="shared" ca="1" si="0"/>
        <v>31</v>
      </c>
      <c r="D5" s="48" t="str">
        <f ca="1">INDEX(B:B,MATCH(C5,A:A,0))</f>
        <v>What is the capital of Monaco? Monaco</v>
      </c>
      <c r="E5" s="108"/>
    </row>
    <row r="6" spans="1:5" ht="21" customHeight="1" thickTop="1" thickBot="1" x14ac:dyDescent="0.3">
      <c r="A6" s="49">
        <v>5</v>
      </c>
      <c r="B6" s="51" t="s">
        <v>18</v>
      </c>
      <c r="C6" s="48">
        <f t="shared" ca="1" si="0"/>
        <v>6</v>
      </c>
      <c r="D6" s="48" t="str">
        <f ca="1">INDEX(B:B,MATCH(C6,A:A,0))</f>
        <v>What is the capital of Belgium? Brussels</v>
      </c>
      <c r="E6" s="108"/>
    </row>
    <row r="7" spans="1:5" ht="21" customHeight="1" thickTop="1" thickBot="1" x14ac:dyDescent="0.3">
      <c r="A7" s="49">
        <v>6</v>
      </c>
      <c r="B7" s="51" t="s">
        <v>19</v>
      </c>
      <c r="C7" s="48">
        <f t="shared" ca="1" si="0"/>
        <v>7</v>
      </c>
      <c r="D7" s="48" t="str">
        <f ca="1">INDEX(B:B,MATCH(C7,A:A,0))</f>
        <v>What is the capital of Bosnia and Herzegovina? Sarajevo</v>
      </c>
      <c r="E7" s="108"/>
    </row>
    <row r="8" spans="1:5" ht="21" customHeight="1" thickTop="1" thickBot="1" x14ac:dyDescent="0.3">
      <c r="A8" s="49">
        <v>7</v>
      </c>
      <c r="B8" s="51" t="s">
        <v>20</v>
      </c>
      <c r="C8" s="48">
        <f t="shared" ca="1" si="0"/>
        <v>13</v>
      </c>
      <c r="D8" s="48" t="str">
        <f ca="1">INDEX(B:B,MATCH(C8,A:A,0))</f>
        <v>What is the capital of Estonia? Tallinn</v>
      </c>
      <c r="E8" s="108"/>
    </row>
    <row r="9" spans="1:5" ht="21" customHeight="1" thickTop="1" thickBot="1" x14ac:dyDescent="0.3">
      <c r="A9" s="49">
        <v>8</v>
      </c>
      <c r="B9" s="51" t="s">
        <v>21</v>
      </c>
      <c r="C9" s="48">
        <f t="shared" ca="1" si="0"/>
        <v>13</v>
      </c>
      <c r="D9" s="48" t="str">
        <f ca="1">INDEX(B:B,MATCH(C9,A:A,0))</f>
        <v>What is the capital of Estonia? Tallinn</v>
      </c>
      <c r="E9" s="108"/>
    </row>
    <row r="10" spans="1:5" ht="21" customHeight="1" thickTop="1" thickBot="1" x14ac:dyDescent="0.3">
      <c r="A10" s="48">
        <v>9</v>
      </c>
      <c r="B10" s="51" t="s">
        <v>22</v>
      </c>
      <c r="C10" s="48">
        <f t="shared" ca="1" si="0"/>
        <v>6</v>
      </c>
      <c r="D10" s="48" t="str">
        <f ca="1">INDEX(B:B,MATCH(C10,A:A,0))</f>
        <v>What is the capital of Belgium? Brussels</v>
      </c>
      <c r="E10" s="108"/>
    </row>
    <row r="11" spans="1:5" ht="21" customHeight="1" thickTop="1" thickBot="1" x14ac:dyDescent="0.3">
      <c r="A11" s="48">
        <v>10</v>
      </c>
      <c r="B11" s="51" t="s">
        <v>23</v>
      </c>
      <c r="C11" s="48">
        <f t="shared" ca="1" si="0"/>
        <v>39</v>
      </c>
      <c r="D11" s="48" t="str">
        <f ca="1">INDEX(B:B,MATCH(C11,A:A,0))</f>
        <v>What is the capital of San Marino? San_Marino</v>
      </c>
      <c r="E11" s="108"/>
    </row>
    <row r="12" spans="1:5" ht="21" customHeight="1" thickTop="1" thickBot="1" x14ac:dyDescent="0.3">
      <c r="A12" s="48">
        <v>11</v>
      </c>
      <c r="B12" s="51" t="s">
        <v>24</v>
      </c>
      <c r="C12" s="48">
        <f t="shared" ca="1" si="0"/>
        <v>18</v>
      </c>
      <c r="D12" s="48" t="str">
        <f ca="1">INDEX(B:B,MATCH(C12,A:A,0))</f>
        <v>What is the capital of Greece? Athens</v>
      </c>
      <c r="E12" s="108"/>
    </row>
    <row r="13" spans="1:5" ht="21" customHeight="1" thickTop="1" thickBot="1" x14ac:dyDescent="0.3">
      <c r="A13" s="49">
        <v>12</v>
      </c>
      <c r="B13" s="51" t="s">
        <v>25</v>
      </c>
      <c r="C13" s="48">
        <f t="shared" ca="1" si="0"/>
        <v>47</v>
      </c>
      <c r="D13" s="48" t="str">
        <f ca="1">INDEX(B:B,MATCH(C13,A:A,0))</f>
        <v>What is the capital of Ukraine? Kyiv</v>
      </c>
      <c r="E13" s="109"/>
    </row>
    <row r="14" spans="1:5" ht="21" customHeight="1" thickTop="1" thickBot="1" x14ac:dyDescent="0.3">
      <c r="A14" s="49">
        <v>13</v>
      </c>
      <c r="B14" s="51" t="s">
        <v>26</v>
      </c>
      <c r="C14" s="48">
        <f t="shared" ca="1" si="0"/>
        <v>15</v>
      </c>
      <c r="D14" s="48" t="str">
        <f ca="1">INDEX(B:B,MATCH(C14,A:A,0))</f>
        <v>What is the capital of France? Paris</v>
      </c>
    </row>
    <row r="15" spans="1:5" ht="21" customHeight="1" thickTop="1" thickBot="1" x14ac:dyDescent="0.3">
      <c r="A15" s="48">
        <v>14</v>
      </c>
      <c r="B15" s="51" t="s">
        <v>27</v>
      </c>
      <c r="C15" s="48">
        <f t="shared" ca="1" si="0"/>
        <v>35</v>
      </c>
      <c r="D15" s="48" t="str">
        <f ca="1">INDEX(B:B,MATCH(C15,A:A,0))</f>
        <v>What is the capital of Poland? Warsaw</v>
      </c>
    </row>
    <row r="16" spans="1:5" ht="21" customHeight="1" thickTop="1" thickBot="1" x14ac:dyDescent="0.3">
      <c r="A16" s="48">
        <v>15</v>
      </c>
      <c r="B16" s="51" t="s">
        <v>28</v>
      </c>
      <c r="C16" s="48">
        <f t="shared" ca="1" si="0"/>
        <v>49</v>
      </c>
      <c r="D16" s="48" t="str">
        <f ca="1">INDEX(B:B,MATCH(C16,A:A,0))</f>
        <v>What is the capital of Vatican City? Vatican_City</v>
      </c>
    </row>
    <row r="17" spans="1:4" ht="21" customHeight="1" thickTop="1" thickBot="1" x14ac:dyDescent="0.3">
      <c r="A17" s="48">
        <v>16</v>
      </c>
      <c r="B17" s="51" t="s">
        <v>29</v>
      </c>
      <c r="C17" s="48">
        <f t="shared" ca="1" si="0"/>
        <v>6</v>
      </c>
      <c r="D17" s="48" t="str">
        <f ca="1">INDEX(B:B,MATCH(C17,A:A,0))</f>
        <v>What is the capital of Belgium? Brussels</v>
      </c>
    </row>
    <row r="18" spans="1:4" ht="21" customHeight="1" thickTop="1" thickBot="1" x14ac:dyDescent="0.3">
      <c r="A18" s="49">
        <v>17</v>
      </c>
      <c r="B18" s="51" t="s">
        <v>30</v>
      </c>
      <c r="C18" s="48">
        <f t="shared" ca="1" si="0"/>
        <v>8</v>
      </c>
      <c r="D18" s="48" t="str">
        <f ca="1">INDEX(B:B,MATCH(C18,A:A,0))</f>
        <v>What is the capital of Bulgaria? Sofia</v>
      </c>
    </row>
    <row r="19" spans="1:4" ht="21" customHeight="1" thickTop="1" thickBot="1" x14ac:dyDescent="0.3">
      <c r="A19" s="49">
        <v>18</v>
      </c>
      <c r="B19" s="51" t="s">
        <v>31</v>
      </c>
      <c r="C19" s="48">
        <f t="shared" ca="1" si="0"/>
        <v>31</v>
      </c>
      <c r="D19" s="48" t="str">
        <f ca="1">INDEX(B:B,MATCH(C19,A:A,0))</f>
        <v>What is the capital of Monaco? Monaco</v>
      </c>
    </row>
    <row r="20" spans="1:4" ht="21" customHeight="1" thickTop="1" thickBot="1" x14ac:dyDescent="0.3">
      <c r="A20" s="49">
        <v>19</v>
      </c>
      <c r="B20" s="51" t="s">
        <v>32</v>
      </c>
      <c r="C20" s="48">
        <f t="shared" ca="1" si="0"/>
        <v>16</v>
      </c>
      <c r="D20" s="48" t="str">
        <f ca="1">INDEX(B:B,MATCH(C20,A:A,0))</f>
        <v>What is the capital of Georgia? Tbilisi</v>
      </c>
    </row>
    <row r="21" spans="1:4" ht="21" customHeight="1" thickTop="1" thickBot="1" x14ac:dyDescent="0.3">
      <c r="A21" s="49">
        <v>20</v>
      </c>
      <c r="B21" s="51" t="s">
        <v>33</v>
      </c>
      <c r="C21" s="48">
        <f t="shared" ca="1" si="0"/>
        <v>14</v>
      </c>
      <c r="D21" s="48" t="str">
        <f ca="1">INDEX(B:B,MATCH(C21,A:A,0))</f>
        <v>What is the capital of Finland? Helsinki</v>
      </c>
    </row>
    <row r="22" spans="1:4" ht="21" customHeight="1" thickTop="1" thickBot="1" x14ac:dyDescent="0.3">
      <c r="A22" s="49">
        <v>21</v>
      </c>
      <c r="B22" s="51" t="s">
        <v>34</v>
      </c>
      <c r="C22" s="48">
        <f t="shared" ca="1" si="0"/>
        <v>1</v>
      </c>
      <c r="D22" s="48" t="str">
        <f ca="1">INDEX(B:B,MATCH(C22,A:A,0))</f>
        <v>What is the capital of Andorra? Andorra_la_Vella</v>
      </c>
    </row>
    <row r="23" spans="1:4" ht="21" customHeight="1" thickTop="1" thickBot="1" x14ac:dyDescent="0.3">
      <c r="A23" s="48">
        <v>22</v>
      </c>
      <c r="B23" s="51" t="s">
        <v>35</v>
      </c>
      <c r="C23" s="48">
        <f t="shared" ca="1" si="0"/>
        <v>22</v>
      </c>
      <c r="D23" s="48" t="str">
        <f ca="1">INDEX(B:B,MATCH(C23,A:A,0))</f>
        <v>What is the capital of Italy? Rome</v>
      </c>
    </row>
    <row r="24" spans="1:4" ht="21" customHeight="1" thickTop="1" thickBot="1" x14ac:dyDescent="0.3">
      <c r="A24" s="48">
        <v>23</v>
      </c>
      <c r="B24" s="51" t="s">
        <v>36</v>
      </c>
      <c r="C24" s="48">
        <f t="shared" ca="1" si="0"/>
        <v>42</v>
      </c>
      <c r="D24" s="48" t="str">
        <f ca="1">INDEX(B:B,MATCH(C24,A:A,0))</f>
        <v>What is the capital of Slovenia? Ljubljana</v>
      </c>
    </row>
    <row r="25" spans="1:4" ht="21" customHeight="1" thickTop="1" thickBot="1" x14ac:dyDescent="0.3">
      <c r="A25" s="48">
        <v>24</v>
      </c>
      <c r="B25" s="51" t="s">
        <v>37</v>
      </c>
      <c r="C25" s="48">
        <f t="shared" ca="1" si="0"/>
        <v>35</v>
      </c>
      <c r="D25" s="48" t="str">
        <f ca="1">INDEX(B:B,MATCH(C25,A:A,0))</f>
        <v>What is the capital of Poland? Warsaw</v>
      </c>
    </row>
    <row r="26" spans="1:4" ht="21" customHeight="1" thickTop="1" thickBot="1" x14ac:dyDescent="0.3">
      <c r="A26" s="49">
        <v>25</v>
      </c>
      <c r="B26" s="51" t="s">
        <v>38</v>
      </c>
      <c r="C26" s="48">
        <f t="shared" ca="1" si="0"/>
        <v>34</v>
      </c>
      <c r="D26" s="48" t="str">
        <f ca="1">INDEX(B:B,MATCH(C26,A:A,0))</f>
        <v>What is the capital of Norway? Oslo</v>
      </c>
    </row>
    <row r="27" spans="1:4" ht="21" customHeight="1" thickTop="1" thickBot="1" x14ac:dyDescent="0.3">
      <c r="A27" s="49">
        <v>26</v>
      </c>
      <c r="B27" s="51" t="s">
        <v>39</v>
      </c>
      <c r="C27" s="48">
        <f t="shared" ca="1" si="0"/>
        <v>35</v>
      </c>
      <c r="D27" s="48" t="str">
        <f ca="1">INDEX(B:B,MATCH(C27,A:A,0))</f>
        <v>What is the capital of Poland? Warsaw</v>
      </c>
    </row>
    <row r="28" spans="1:4" ht="21" customHeight="1" thickTop="1" thickBot="1" x14ac:dyDescent="0.3">
      <c r="A28" s="48">
        <v>27</v>
      </c>
      <c r="B28" s="51" t="s">
        <v>40</v>
      </c>
      <c r="C28" s="48">
        <f t="shared" ca="1" si="0"/>
        <v>42</v>
      </c>
      <c r="D28" s="48" t="str">
        <f ca="1">INDEX(B:B,MATCH(C28,A:A,0))</f>
        <v>What is the capital of Slovenia? Ljubljana</v>
      </c>
    </row>
    <row r="29" spans="1:4" ht="21" customHeight="1" thickTop="1" thickBot="1" x14ac:dyDescent="0.3">
      <c r="A29" s="48">
        <v>28</v>
      </c>
      <c r="B29" s="51" t="s">
        <v>41</v>
      </c>
      <c r="C29" s="48">
        <f t="shared" ca="1" si="0"/>
        <v>22</v>
      </c>
      <c r="D29" s="48" t="str">
        <f ca="1">INDEX(B:B,MATCH(C29,A:A,0))</f>
        <v>What is the capital of Italy? Rome</v>
      </c>
    </row>
    <row r="30" spans="1:4" ht="21" customHeight="1" thickTop="1" thickBot="1" x14ac:dyDescent="0.3">
      <c r="A30" s="48">
        <v>29</v>
      </c>
      <c r="B30" s="51" t="s">
        <v>42</v>
      </c>
      <c r="C30" s="48">
        <f t="shared" ca="1" si="0"/>
        <v>15</v>
      </c>
      <c r="D30" s="48" t="str">
        <f ca="1">INDEX(B:B,MATCH(C30,A:A,0))</f>
        <v>What is the capital of France? Paris</v>
      </c>
    </row>
    <row r="31" spans="1:4" ht="21" customHeight="1" thickTop="1" thickBot="1" x14ac:dyDescent="0.3">
      <c r="A31" s="49">
        <v>30</v>
      </c>
      <c r="B31" s="51" t="s">
        <v>43</v>
      </c>
      <c r="C31" s="48">
        <f t="shared" ca="1" si="0"/>
        <v>43</v>
      </c>
      <c r="D31" s="48" t="str">
        <f ca="1">INDEX(B:B,MATCH(C31,A:A,0))</f>
        <v>What is the capital of Spain? Madrid</v>
      </c>
    </row>
    <row r="32" spans="1:4" ht="21" customHeight="1" thickTop="1" thickBot="1" x14ac:dyDescent="0.3">
      <c r="A32" s="49">
        <v>31</v>
      </c>
      <c r="B32" s="51" t="s">
        <v>44</v>
      </c>
      <c r="C32" s="48">
        <f t="shared" ca="1" si="0"/>
        <v>18</v>
      </c>
      <c r="D32" s="48" t="str">
        <f ca="1">INDEX(B:B,MATCH(C32,A:A,0))</f>
        <v>What is the capital of Greece? Athens</v>
      </c>
    </row>
    <row r="33" spans="1:4" ht="21" customHeight="1" thickTop="1" thickBot="1" x14ac:dyDescent="0.3">
      <c r="A33" s="49">
        <v>32</v>
      </c>
      <c r="B33" s="51" t="s">
        <v>45</v>
      </c>
      <c r="C33" s="48">
        <f t="shared" ca="1" si="0"/>
        <v>10</v>
      </c>
      <c r="D33" s="48" t="str">
        <f ca="1">INDEX(B:B,MATCH(C33,A:A,0))</f>
        <v>What is the capital of Cyprus? Nicosia</v>
      </c>
    </row>
    <row r="34" spans="1:4" ht="21" customHeight="1" thickTop="1" thickBot="1" x14ac:dyDescent="0.3">
      <c r="A34" s="49">
        <v>33</v>
      </c>
      <c r="B34" s="51" t="s">
        <v>46</v>
      </c>
      <c r="C34" s="48">
        <f t="shared" ca="1" si="0"/>
        <v>46</v>
      </c>
      <c r="D34" s="48" t="str">
        <f ca="1">INDEX(B:B,MATCH(C34,A:A,0))</f>
        <v>What is the capital of Turkey? Ankara</v>
      </c>
    </row>
    <row r="35" spans="1:4" ht="21" customHeight="1" thickTop="1" thickBot="1" x14ac:dyDescent="0.3">
      <c r="A35" s="49">
        <v>34</v>
      </c>
      <c r="B35" s="51" t="s">
        <v>47</v>
      </c>
      <c r="C35" s="48">
        <f t="shared" ca="1" si="0"/>
        <v>46</v>
      </c>
      <c r="D35" s="48" t="str">
        <f ca="1">INDEX(B:B,MATCH(C35,A:A,0))</f>
        <v>What is the capital of Turkey? Ankara</v>
      </c>
    </row>
    <row r="36" spans="1:4" ht="21" customHeight="1" thickTop="1" thickBot="1" x14ac:dyDescent="0.3">
      <c r="A36" s="48">
        <v>35</v>
      </c>
      <c r="B36" s="51" t="s">
        <v>48</v>
      </c>
      <c r="C36" s="48">
        <f t="shared" ca="1" si="0"/>
        <v>17</v>
      </c>
      <c r="D36" s="48" t="str">
        <f ca="1">INDEX(B:B,MATCH(C36,A:A,0))</f>
        <v>What is the capital of Germany? Berlin</v>
      </c>
    </row>
    <row r="37" spans="1:4" ht="21" customHeight="1" thickTop="1" thickBot="1" x14ac:dyDescent="0.3">
      <c r="A37" s="48">
        <v>36</v>
      </c>
      <c r="B37" s="51" t="s">
        <v>49</v>
      </c>
      <c r="C37" s="48">
        <f t="shared" ca="1" si="0"/>
        <v>43</v>
      </c>
      <c r="D37" s="48" t="str">
        <f ca="1">INDEX(B:B,MATCH(C37,A:A,0))</f>
        <v>What is the capital of Spain? Madrid</v>
      </c>
    </row>
    <row r="38" spans="1:4" ht="21" customHeight="1" thickTop="1" thickBot="1" x14ac:dyDescent="0.3">
      <c r="A38" s="48">
        <v>37</v>
      </c>
      <c r="B38" s="51" t="s">
        <v>50</v>
      </c>
      <c r="C38" s="48">
        <f t="shared" ca="1" si="0"/>
        <v>31</v>
      </c>
      <c r="D38" s="48" t="str">
        <f ca="1">INDEX(B:B,MATCH(C38,A:A,0))</f>
        <v>What is the capital of Monaco? Monaco</v>
      </c>
    </row>
    <row r="39" spans="1:4" ht="21" customHeight="1" thickTop="1" thickBot="1" x14ac:dyDescent="0.3">
      <c r="A39" s="49">
        <v>38</v>
      </c>
      <c r="B39" s="51" t="s">
        <v>51</v>
      </c>
      <c r="C39" s="48">
        <f t="shared" ca="1" si="0"/>
        <v>8</v>
      </c>
      <c r="D39" s="48" t="str">
        <f ca="1">INDEX(B:B,MATCH(C39,A:A,0))</f>
        <v>What is the capital of Bulgaria? Sofia</v>
      </c>
    </row>
    <row r="40" spans="1:4" ht="21" customHeight="1" thickTop="1" thickBot="1" x14ac:dyDescent="0.3">
      <c r="A40" s="49">
        <v>39</v>
      </c>
      <c r="B40" s="51" t="s">
        <v>52</v>
      </c>
      <c r="C40" s="48">
        <f t="shared" ca="1" si="0"/>
        <v>18</v>
      </c>
      <c r="D40" s="48" t="str">
        <f ca="1">INDEX(B:B,MATCH(C40,A:A,0))</f>
        <v>What is the capital of Greece? Athens</v>
      </c>
    </row>
    <row r="41" spans="1:4" ht="21" customHeight="1" thickTop="1" thickBot="1" x14ac:dyDescent="0.3">
      <c r="A41" s="48">
        <v>40</v>
      </c>
      <c r="B41" s="51" t="s">
        <v>53</v>
      </c>
      <c r="C41" s="48">
        <f t="shared" ca="1" si="0"/>
        <v>38</v>
      </c>
      <c r="D41" s="48" t="str">
        <f ca="1">INDEX(B:B,MATCH(C41,A:A,0))</f>
        <v>What is the capital of Russia? Moscow</v>
      </c>
    </row>
    <row r="42" spans="1:4" ht="21" customHeight="1" thickTop="1" thickBot="1" x14ac:dyDescent="0.3">
      <c r="A42" s="48">
        <v>41</v>
      </c>
      <c r="B42" s="51" t="s">
        <v>54</v>
      </c>
      <c r="C42" s="48">
        <f t="shared" ca="1" si="0"/>
        <v>24</v>
      </c>
      <c r="D42" s="48" t="str">
        <f ca="1">INDEX(B:B,MATCH(C42,A:A,0))</f>
        <v>What is the capital of Latvia? Riga</v>
      </c>
    </row>
    <row r="43" spans="1:4" ht="21" customHeight="1" thickTop="1" thickBot="1" x14ac:dyDescent="0.3">
      <c r="A43" s="48">
        <v>42</v>
      </c>
      <c r="B43" s="51" t="s">
        <v>55</v>
      </c>
      <c r="C43" s="48">
        <f t="shared" ca="1" si="0"/>
        <v>24</v>
      </c>
      <c r="D43" s="48" t="str">
        <f ca="1">INDEX(B:B,MATCH(C43,A:A,0))</f>
        <v>What is the capital of Latvia? Riga</v>
      </c>
    </row>
    <row r="44" spans="1:4" ht="21" customHeight="1" thickTop="1" thickBot="1" x14ac:dyDescent="0.3">
      <c r="A44" s="49">
        <v>43</v>
      </c>
      <c r="B44" s="51" t="s">
        <v>56</v>
      </c>
      <c r="C44" s="48">
        <f t="shared" ca="1" si="0"/>
        <v>29</v>
      </c>
      <c r="D44" s="48" t="str">
        <f ca="1">INDEX(B:B,MATCH(C44,A:A,0))</f>
        <v>What is the capital of Malta? Valletta</v>
      </c>
    </row>
    <row r="45" spans="1:4" ht="21" customHeight="1" thickTop="1" thickBot="1" x14ac:dyDescent="0.3">
      <c r="A45" s="49">
        <v>44</v>
      </c>
      <c r="B45" s="51" t="s">
        <v>57</v>
      </c>
      <c r="C45" s="48">
        <f t="shared" ca="1" si="0"/>
        <v>19</v>
      </c>
      <c r="D45" s="48" t="str">
        <f ca="1">INDEX(B:B,MATCH(C45,A:A,0))</f>
        <v>What is the capital of Hungary? Budapest</v>
      </c>
    </row>
    <row r="46" spans="1:4" ht="21" customHeight="1" thickTop="1" thickBot="1" x14ac:dyDescent="0.3">
      <c r="A46" s="49">
        <v>45</v>
      </c>
      <c r="B46" s="51" t="s">
        <v>58</v>
      </c>
      <c r="C46" s="48">
        <f t="shared" ca="1" si="0"/>
        <v>47</v>
      </c>
      <c r="D46" s="48" t="str">
        <f ca="1">INDEX(B:B,MATCH(C46,A:A,0))</f>
        <v>What is the capital of Ukraine? Kyiv</v>
      </c>
    </row>
    <row r="47" spans="1:4" ht="21" customHeight="1" thickTop="1" thickBot="1" x14ac:dyDescent="0.3">
      <c r="A47" s="49">
        <v>46</v>
      </c>
      <c r="B47" s="51" t="s">
        <v>59</v>
      </c>
      <c r="C47" s="48">
        <f t="shared" ca="1" si="0"/>
        <v>26</v>
      </c>
      <c r="D47" s="48" t="str">
        <f ca="1">INDEX(B:B,MATCH(C47,A:A,0))</f>
        <v>What is the capital of Lithuania? Vilnius</v>
      </c>
    </row>
    <row r="48" spans="1:4" ht="21" customHeight="1" thickTop="1" thickBot="1" x14ac:dyDescent="0.3">
      <c r="A48" s="49">
        <v>47</v>
      </c>
      <c r="B48" s="51" t="s">
        <v>60</v>
      </c>
      <c r="C48" s="48">
        <f t="shared" ca="1" si="0"/>
        <v>15</v>
      </c>
      <c r="D48" s="48" t="str">
        <f ca="1">INDEX(B:B,MATCH(C48,A:A,0))</f>
        <v>What is the capital of France? Paris</v>
      </c>
    </row>
    <row r="49" spans="1:4" ht="21" customHeight="1" thickTop="1" thickBot="1" x14ac:dyDescent="0.3">
      <c r="A49" s="48">
        <v>48</v>
      </c>
      <c r="B49" s="51" t="s">
        <v>61</v>
      </c>
      <c r="C49" s="48">
        <f t="shared" ca="1" si="0"/>
        <v>1</v>
      </c>
      <c r="D49" s="48" t="str">
        <f ca="1">INDEX(B:B,MATCH(C49,A:A,0))</f>
        <v>What is the capital of Andorra? Andorra_la_Vella</v>
      </c>
    </row>
    <row r="50" spans="1:4" ht="21" customHeight="1" thickTop="1" thickBot="1" x14ac:dyDescent="0.3">
      <c r="A50" s="48">
        <v>49</v>
      </c>
      <c r="B50" s="51" t="s">
        <v>62</v>
      </c>
      <c r="C50" s="48">
        <f t="shared" ca="1" si="0"/>
        <v>5</v>
      </c>
      <c r="D50" s="48" t="str">
        <f ca="1">INDEX(B:B,MATCH(C50,A:A,0))</f>
        <v>What is the capital of Belarus? Minsk</v>
      </c>
    </row>
    <row r="51" spans="1:4" ht="15.75" thickTop="1" x14ac:dyDescent="0.25"/>
    <row r="52" spans="1:4" hidden="1" x14ac:dyDescent="0.25"/>
    <row r="53" spans="1:4" hidden="1" x14ac:dyDescent="0.25"/>
    <row r="54" spans="1:4" hidden="1" x14ac:dyDescent="0.25"/>
    <row r="55" spans="1:4" hidden="1" x14ac:dyDescent="0.25"/>
    <row r="56" spans="1:4" hidden="1" x14ac:dyDescent="0.25"/>
    <row r="57" spans="1:4" hidden="1" x14ac:dyDescent="0.25"/>
    <row r="58" spans="1:4" hidden="1" x14ac:dyDescent="0.25"/>
    <row r="59" spans="1:4" hidden="1" x14ac:dyDescent="0.25"/>
    <row r="60" spans="1:4" hidden="1" x14ac:dyDescent="0.25"/>
    <row r="61" spans="1:4" hidden="1" x14ac:dyDescent="0.25"/>
    <row r="62" spans="1:4" hidden="1" x14ac:dyDescent="0.25"/>
    <row r="63" spans="1:4" hidden="1" x14ac:dyDescent="0.25"/>
    <row r="64" spans="1: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</sheetData>
  <sortState ref="B1:B1140">
    <sortCondition ref="B1:B1140"/>
  </sortState>
  <mergeCells count="1">
    <mergeCell ref="E1:E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Boardgame</vt:lpstr>
      <vt:lpstr>How to use the generator</vt:lpstr>
      <vt:lpstr>Rules of the game</vt:lpstr>
      <vt:lpstr>Auto-questions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Robinson, Oliver (Morocco)</cp:lastModifiedBy>
  <cp:lastPrinted>2019-10-11T09:28:26Z</cp:lastPrinted>
  <dcterms:created xsi:type="dcterms:W3CDTF">2016-12-12T21:08:10Z</dcterms:created>
  <dcterms:modified xsi:type="dcterms:W3CDTF">2019-11-07T12:05:59Z</dcterms:modified>
</cp:coreProperties>
</file>